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225" yWindow="2205" windowWidth="23355" windowHeight="9840"/>
  </bookViews>
  <sheets>
    <sheet name="Screening Tables" sheetId="7" r:id="rId1"/>
    <sheet name="database" sheetId="1" r:id="rId2"/>
    <sheet name="parameters" sheetId="4" state="veryHidden" r:id="rId3"/>
  </sheets>
  <calcPr calcId="145621"/>
</workbook>
</file>

<file path=xl/calcChain.xml><?xml version="1.0" encoding="utf-8"?>
<calcChain xmlns="http://schemas.openxmlformats.org/spreadsheetml/2006/main">
  <c r="H40" i="7" l="1"/>
  <c r="C133" i="4" l="1"/>
  <c r="C134" i="4"/>
  <c r="C35" i="4"/>
  <c r="C36" i="4"/>
  <c r="C37" i="4"/>
  <c r="C38" i="4"/>
  <c r="C39" i="4"/>
  <c r="C40" i="4"/>
  <c r="C41" i="4"/>
  <c r="C42" i="4"/>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5" i="4" s="1"/>
  <c r="C86" i="4" s="1"/>
  <c r="C87" i="4" s="1"/>
  <c r="C88" i="4" s="1"/>
  <c r="C89" i="4" s="1"/>
  <c r="C90" i="4" s="1"/>
  <c r="C91" i="4" s="1"/>
  <c r="C92" i="4" s="1"/>
  <c r="C93" i="4" s="1"/>
  <c r="C94" i="4" s="1"/>
  <c r="C95" i="4" s="1"/>
  <c r="C96" i="4" s="1"/>
  <c r="C97" i="4" s="1"/>
  <c r="C98" i="4" s="1"/>
  <c r="C99" i="4" s="1"/>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128" i="4" s="1"/>
  <c r="C129" i="4" s="1"/>
  <c r="C130" i="4" s="1"/>
  <c r="C131" i="4" s="1"/>
  <c r="C132" i="4" s="1"/>
  <c r="C34" i="4"/>
  <c r="C18" i="4"/>
  <c r="B35" i="4"/>
  <c r="B36" i="4"/>
  <c r="B37" i="4"/>
  <c r="B38" i="4"/>
  <c r="B39" i="4"/>
  <c r="B40" i="4"/>
  <c r="B41" i="4"/>
  <c r="B42" i="4"/>
  <c r="B43" i="4" s="1"/>
  <c r="B44" i="4" s="1"/>
  <c r="B45" i="4" s="1"/>
  <c r="B46" i="4" s="1"/>
  <c r="B47" i="4" s="1"/>
  <c r="B34" i="4"/>
  <c r="C135" i="4" l="1"/>
  <c r="B48" i="4"/>
  <c r="K32" i="7"/>
  <c r="C21" i="4"/>
  <c r="C136" i="4" l="1"/>
  <c r="B49" i="4"/>
  <c r="H33" i="7"/>
  <c r="H31" i="7"/>
  <c r="C137" i="4" l="1"/>
  <c r="B50" i="4"/>
  <c r="H29" i="7"/>
  <c r="H30" i="7"/>
  <c r="C138" i="4" l="1"/>
  <c r="B51" i="4"/>
  <c r="E14" i="4"/>
  <c r="F7" i="4"/>
  <c r="F6" i="4"/>
  <c r="C139" i="4" l="1"/>
  <c r="B52" i="4"/>
  <c r="G9" i="4"/>
  <c r="C13" i="4"/>
  <c r="C14" i="4"/>
  <c r="G10" i="4"/>
  <c r="C140" i="4" l="1"/>
  <c r="B53" i="4"/>
  <c r="C28" i="4"/>
  <c r="C27" i="4"/>
  <c r="C24" i="4"/>
  <c r="C23" i="4"/>
  <c r="C25" i="4" l="1"/>
  <c r="D231" i="4" s="1"/>
  <c r="C141" i="4"/>
  <c r="B54" i="4"/>
  <c r="C29" i="4"/>
  <c r="E226" i="4" s="1"/>
  <c r="E567" i="4" l="1"/>
  <c r="E798" i="4"/>
  <c r="E471" i="4"/>
  <c r="E459" i="4"/>
  <c r="E439" i="4"/>
  <c r="E876" i="4"/>
  <c r="E695" i="4"/>
  <c r="E425" i="4"/>
  <c r="E128" i="4"/>
  <c r="E371" i="4"/>
  <c r="E983" i="4"/>
  <c r="E865" i="4"/>
  <c r="E448" i="4"/>
  <c r="E871" i="4"/>
  <c r="E169" i="4"/>
  <c r="E1013" i="4"/>
  <c r="E267" i="4"/>
  <c r="E628" i="4"/>
  <c r="E792" i="4"/>
  <c r="E909" i="4"/>
  <c r="E235" i="4"/>
  <c r="E722" i="4"/>
  <c r="E627" i="4"/>
  <c r="E252" i="4"/>
  <c r="E891" i="4"/>
  <c r="E385" i="4"/>
  <c r="E493" i="4"/>
  <c r="E422" i="4"/>
  <c r="E634" i="4"/>
  <c r="E604" i="4"/>
  <c r="E405" i="4"/>
  <c r="E251" i="4"/>
  <c r="E877" i="4"/>
  <c r="E176" i="4"/>
  <c r="E806" i="4"/>
  <c r="E307" i="4"/>
  <c r="E626" i="4"/>
  <c r="E407" i="4"/>
  <c r="E393" i="4"/>
  <c r="E813" i="4"/>
  <c r="E437" i="4"/>
  <c r="E115" i="4"/>
  <c r="E511" i="4"/>
  <c r="E428" i="4"/>
  <c r="E518" i="4"/>
  <c r="E977" i="4"/>
  <c r="E398" i="4"/>
  <c r="E873" i="4"/>
  <c r="E805" i="4"/>
  <c r="E80" i="4"/>
  <c r="E1017" i="4"/>
  <c r="E376" i="4"/>
  <c r="E222" i="4"/>
  <c r="E584" i="4"/>
  <c r="E941" i="4"/>
  <c r="E705" i="4"/>
  <c r="E286" i="4"/>
  <c r="E250" i="4"/>
  <c r="E857" i="4"/>
  <c r="E803" i="4"/>
  <c r="E197" i="4"/>
  <c r="E582" i="4"/>
  <c r="E137" i="4"/>
  <c r="E931" i="4"/>
  <c r="E325" i="4"/>
  <c r="E924" i="4"/>
  <c r="E863" i="4"/>
  <c r="E122" i="4"/>
  <c r="E762" i="4"/>
  <c r="E596" i="4"/>
  <c r="E472" i="4"/>
  <c r="E553" i="4"/>
  <c r="E827" i="4"/>
  <c r="E593" i="4"/>
  <c r="E312" i="4"/>
  <c r="E814" i="4"/>
  <c r="E556" i="4"/>
  <c r="E114" i="4"/>
  <c r="E294" i="4"/>
  <c r="E1002" i="4"/>
  <c r="E854" i="4"/>
  <c r="E899" i="4"/>
  <c r="E284" i="4"/>
  <c r="E847" i="4"/>
  <c r="E374" i="4"/>
  <c r="E882" i="4"/>
  <c r="E939" i="4"/>
  <c r="E1020" i="4"/>
  <c r="E358" i="4"/>
  <c r="E793" i="4"/>
  <c r="E361" i="4"/>
  <c r="E729" i="4"/>
  <c r="E288" i="4"/>
  <c r="E837" i="4"/>
  <c r="E301" i="4"/>
  <c r="E763" i="4"/>
  <c r="E187" i="4"/>
  <c r="E600" i="4"/>
  <c r="E141" i="4"/>
  <c r="E704" i="4"/>
  <c r="E160" i="4"/>
  <c r="E783" i="4"/>
  <c r="E309" i="4"/>
  <c r="E506" i="4"/>
  <c r="D210" i="4"/>
  <c r="E686" i="4"/>
  <c r="E512" i="4"/>
  <c r="E280" i="4"/>
  <c r="E790" i="4"/>
  <c r="E848" i="4"/>
  <c r="E778" i="4"/>
  <c r="E610" i="4"/>
  <c r="E996" i="4"/>
  <c r="E180" i="4"/>
  <c r="E211" i="4"/>
  <c r="E958" i="4"/>
  <c r="E149" i="4"/>
  <c r="E143" i="4"/>
  <c r="E697" i="4"/>
  <c r="E366" i="4"/>
  <c r="E949" i="4"/>
  <c r="E136" i="4"/>
  <c r="E696" i="4"/>
  <c r="E249" i="4"/>
  <c r="E623" i="4"/>
  <c r="E148" i="4"/>
  <c r="E716" i="4"/>
  <c r="E133" i="4"/>
  <c r="E633" i="4"/>
  <c r="E39" i="4"/>
  <c r="E476" i="4"/>
  <c r="E1016" i="4"/>
  <c r="E568" i="4"/>
  <c r="E100" i="4"/>
  <c r="E665" i="4"/>
  <c r="E208" i="4"/>
  <c r="E378" i="4"/>
  <c r="D800" i="4"/>
  <c r="E545" i="4"/>
  <c r="E644" i="4"/>
  <c r="E499" i="4"/>
  <c r="E357" i="4"/>
  <c r="E214" i="4"/>
  <c r="E98" i="4"/>
  <c r="E808" i="4"/>
  <c r="E944" i="4"/>
  <c r="E123" i="4"/>
  <c r="E52" i="4"/>
  <c r="E669" i="4"/>
  <c r="E283" i="4"/>
  <c r="E934" i="4"/>
  <c r="E107" i="4"/>
  <c r="E680" i="4"/>
  <c r="E237" i="4"/>
  <c r="E607" i="4"/>
  <c r="E134" i="4"/>
  <c r="E703" i="4"/>
  <c r="E118" i="4"/>
  <c r="E617" i="4"/>
  <c r="E889" i="4"/>
  <c r="E465" i="4"/>
  <c r="E1006" i="4"/>
  <c r="E558" i="4"/>
  <c r="E72" i="4"/>
  <c r="E656" i="4"/>
  <c r="E190" i="4"/>
  <c r="E370" i="4"/>
  <c r="D131" i="4"/>
  <c r="E321" i="4"/>
  <c r="E167" i="4"/>
  <c r="E430" i="4"/>
  <c r="E368" i="4"/>
  <c r="E653" i="4"/>
  <c r="E244" i="4"/>
  <c r="E382" i="4"/>
  <c r="E461" i="4"/>
  <c r="E978" i="4"/>
  <c r="E821" i="4"/>
  <c r="E809" i="4"/>
  <c r="E830" i="4"/>
  <c r="E603" i="4"/>
  <c r="E101" i="4"/>
  <c r="E810" i="4"/>
  <c r="E268" i="4"/>
  <c r="E916" i="4"/>
  <c r="E757" i="4"/>
  <c r="E908" i="4"/>
  <c r="E59" i="4"/>
  <c r="E955" i="4"/>
  <c r="E614" i="4"/>
  <c r="E84" i="4"/>
  <c r="E900" i="4"/>
  <c r="E43" i="4"/>
  <c r="E654" i="4"/>
  <c r="E207" i="4"/>
  <c r="E581" i="4"/>
  <c r="E105" i="4"/>
  <c r="E677" i="4"/>
  <c r="E88" i="4"/>
  <c r="E563" i="4"/>
  <c r="E870" i="4"/>
  <c r="E444" i="4"/>
  <c r="E970" i="4"/>
  <c r="E505" i="4"/>
  <c r="E54" i="4"/>
  <c r="E629" i="4"/>
  <c r="E153" i="4"/>
  <c r="E354" i="4"/>
  <c r="D848" i="4"/>
  <c r="D596" i="4"/>
  <c r="D891" i="4"/>
  <c r="D741" i="4"/>
  <c r="D1016" i="4"/>
  <c r="D821" i="4"/>
  <c r="D459" i="4"/>
  <c r="D251" i="4"/>
  <c r="D219" i="4"/>
  <c r="D832" i="4"/>
  <c r="D144" i="4"/>
  <c r="D264" i="4"/>
  <c r="D363" i="4"/>
  <c r="D890" i="4"/>
  <c r="D528" i="4"/>
  <c r="D265" i="4"/>
  <c r="D348" i="4"/>
  <c r="D394" i="4"/>
  <c r="D340" i="4"/>
  <c r="D835" i="4"/>
  <c r="D114" i="4"/>
  <c r="D908" i="4"/>
  <c r="D469" i="4"/>
  <c r="D1008" i="4"/>
  <c r="D879" i="4"/>
  <c r="D364" i="4"/>
  <c r="D816" i="4"/>
  <c r="D419" i="4"/>
  <c r="D792" i="4"/>
  <c r="D632" i="4"/>
  <c r="D390" i="4"/>
  <c r="D316" i="4"/>
  <c r="D435" i="4"/>
  <c r="D215" i="4"/>
  <c r="D533" i="4"/>
  <c r="D1000" i="4"/>
  <c r="D889" i="4"/>
  <c r="D155" i="4"/>
  <c r="D780" i="4"/>
  <c r="D272" i="4"/>
  <c r="D372" i="4"/>
  <c r="D898" i="4"/>
  <c r="D537" i="4"/>
  <c r="D275" i="4"/>
  <c r="D379" i="4"/>
  <c r="D406" i="4"/>
  <c r="D366" i="4"/>
  <c r="D933" i="4"/>
  <c r="D146" i="4"/>
  <c r="D944" i="4"/>
  <c r="D508" i="4"/>
  <c r="D1020" i="4"/>
  <c r="D902" i="4"/>
  <c r="D476" i="4"/>
  <c r="D841" i="4"/>
  <c r="D497" i="4"/>
  <c r="D964" i="4"/>
  <c r="D681" i="4"/>
  <c r="D288" i="4"/>
  <c r="D556" i="4"/>
  <c r="D431" i="4"/>
  <c r="D407" i="4"/>
  <c r="D50" i="4"/>
  <c r="D163" i="4"/>
  <c r="D53" i="4"/>
  <c r="D545" i="4"/>
  <c r="D705" i="4"/>
  <c r="D280" i="4"/>
  <c r="D381" i="4"/>
  <c r="D906" i="4"/>
  <c r="D547" i="4"/>
  <c r="D295" i="4"/>
  <c r="D401" i="4"/>
  <c r="D422" i="4"/>
  <c r="D395" i="4"/>
  <c r="D1006" i="4"/>
  <c r="D174" i="4"/>
  <c r="D67" i="4"/>
  <c r="D521" i="4"/>
  <c r="D37" i="4"/>
  <c r="D927" i="4"/>
  <c r="D512" i="4"/>
  <c r="D864" i="4"/>
  <c r="D560" i="4"/>
  <c r="D1012" i="4"/>
  <c r="D732" i="4"/>
  <c r="D914" i="4"/>
  <c r="D79" i="4"/>
  <c r="D642" i="4"/>
  <c r="D211" i="4"/>
  <c r="D830" i="4"/>
  <c r="D813" i="4"/>
  <c r="D69" i="4"/>
  <c r="D807" i="4"/>
  <c r="D63" i="4"/>
  <c r="D353" i="4"/>
  <c r="D956" i="4"/>
  <c r="D177" i="4"/>
  <c r="D752" i="4"/>
  <c r="D321" i="4"/>
  <c r="D715" i="4"/>
  <c r="D1009" i="4"/>
  <c r="D92" i="4"/>
  <c r="D755" i="4"/>
  <c r="D387" i="4"/>
  <c r="D89" i="4"/>
  <c r="D650" i="4"/>
  <c r="D221" i="4"/>
  <c r="D839" i="4"/>
  <c r="D831" i="4"/>
  <c r="D81" i="4"/>
  <c r="D819" i="4"/>
  <c r="D99" i="4"/>
  <c r="D382" i="4"/>
  <c r="D992" i="4"/>
  <c r="D205" i="4"/>
  <c r="D764" i="4"/>
  <c r="D361" i="4"/>
  <c r="D737" i="4"/>
  <c r="D74" i="4"/>
  <c r="D201" i="4"/>
  <c r="D175" i="4"/>
  <c r="D984" i="4"/>
  <c r="D796" i="4"/>
  <c r="D763" i="4"/>
  <c r="D91" i="4"/>
  <c r="D805" i="4"/>
  <c r="D59" i="4"/>
  <c r="D707" i="4"/>
  <c r="D393" i="4"/>
  <c r="D423" i="4"/>
  <c r="D840" i="4"/>
  <c r="D98" i="4"/>
  <c r="D309" i="4"/>
  <c r="D135" i="4"/>
  <c r="D828" i="4"/>
  <c r="D658" i="4"/>
  <c r="D689" i="4"/>
  <c r="D919" i="4"/>
  <c r="D634" i="4"/>
  <c r="D307" i="4"/>
  <c r="D182" i="4"/>
  <c r="D269" i="4"/>
  <c r="D795" i="4"/>
  <c r="D70" i="4"/>
  <c r="E965" i="4"/>
  <c r="E687" i="4"/>
  <c r="E489" i="4"/>
  <c r="E659" i="4"/>
  <c r="E981" i="4"/>
  <c r="E406" i="4"/>
  <c r="E782" i="4"/>
  <c r="E348" i="4"/>
  <c r="E926" i="4"/>
  <c r="E541" i="4"/>
  <c r="E93" i="4"/>
  <c r="E1021" i="4"/>
  <c r="E989" i="4"/>
  <c r="E83" i="4"/>
  <c r="E640" i="4"/>
  <c r="E196" i="4"/>
  <c r="E198" i="4"/>
  <c r="E335" i="4"/>
  <c r="E917" i="4"/>
  <c r="E525" i="4"/>
  <c r="E77" i="4"/>
  <c r="E866" i="4"/>
  <c r="E668" i="4"/>
  <c r="E445" i="4"/>
  <c r="E221" i="4"/>
  <c r="E802" i="4"/>
  <c r="E595" i="4"/>
  <c r="E372" i="4"/>
  <c r="E121" i="4"/>
  <c r="E910" i="4"/>
  <c r="E689" i="4"/>
  <c r="E411" i="4"/>
  <c r="E104" i="4"/>
  <c r="E859" i="4"/>
  <c r="E605" i="4"/>
  <c r="E299" i="4"/>
  <c r="E880" i="4"/>
  <c r="E685" i="4"/>
  <c r="E454" i="4"/>
  <c r="E224" i="4"/>
  <c r="E997" i="4"/>
  <c r="E796" i="4"/>
  <c r="E536" i="4"/>
  <c r="E255" i="4"/>
  <c r="E63" i="4"/>
  <c r="E855" i="4"/>
  <c r="E647" i="4"/>
  <c r="E409" i="4"/>
  <c r="E163" i="4"/>
  <c r="E618" i="4"/>
  <c r="E362" i="4"/>
  <c r="E106" i="4"/>
  <c r="E379" i="4"/>
  <c r="E127" i="4"/>
  <c r="E947" i="4"/>
  <c r="E929" i="4"/>
  <c r="E295" i="4"/>
  <c r="E960" i="4"/>
  <c r="E598" i="4"/>
  <c r="E155" i="4"/>
  <c r="E780" i="4"/>
  <c r="E344" i="4"/>
  <c r="E725" i="4"/>
  <c r="E748" i="4"/>
  <c r="E670" i="4"/>
  <c r="E864" i="4"/>
  <c r="E447" i="4"/>
  <c r="E905" i="4"/>
  <c r="E820" i="4"/>
  <c r="E986" i="4"/>
  <c r="E766" i="4"/>
  <c r="E332" i="4"/>
  <c r="E966" i="4"/>
  <c r="E781" i="4"/>
  <c r="E571" i="4"/>
  <c r="E347" i="4"/>
  <c r="E124" i="4"/>
  <c r="E717" i="4"/>
  <c r="E497" i="4"/>
  <c r="E273" i="4"/>
  <c r="E1014" i="4"/>
  <c r="E812" i="4"/>
  <c r="E577" i="4"/>
  <c r="E259" i="4"/>
  <c r="E1003" i="4"/>
  <c r="E749" i="4"/>
  <c r="E451" i="4"/>
  <c r="E174" i="4"/>
  <c r="E797" i="4"/>
  <c r="E569" i="4"/>
  <c r="E360" i="4"/>
  <c r="E131" i="4"/>
  <c r="E897" i="4"/>
  <c r="E672" i="4"/>
  <c r="E412" i="4"/>
  <c r="E150" i="4"/>
  <c r="E975" i="4"/>
  <c r="E767" i="4"/>
  <c r="E528" i="4"/>
  <c r="E300" i="4"/>
  <c r="E71" i="4"/>
  <c r="E498" i="4"/>
  <c r="E242" i="4"/>
  <c r="E893" i="4"/>
  <c r="E784" i="4"/>
  <c r="E945" i="4"/>
  <c r="E572" i="4"/>
  <c r="E125" i="4"/>
  <c r="E755" i="4"/>
  <c r="E316" i="4"/>
  <c r="E645" i="4"/>
  <c r="E671" i="4"/>
  <c r="E587" i="4"/>
  <c r="E844" i="4"/>
  <c r="E417" i="4"/>
  <c r="E846" i="4"/>
  <c r="E795" i="4"/>
  <c r="E901" i="4"/>
  <c r="E744" i="4"/>
  <c r="E303" i="4"/>
  <c r="E956" i="4"/>
  <c r="E768" i="4"/>
  <c r="E555" i="4"/>
  <c r="E333" i="4"/>
  <c r="E111" i="4"/>
  <c r="E707" i="4"/>
  <c r="E481" i="4"/>
  <c r="E260" i="4"/>
  <c r="E1004" i="4"/>
  <c r="E801" i="4"/>
  <c r="E564" i="4"/>
  <c r="E243" i="4"/>
  <c r="E993" i="4"/>
  <c r="E738" i="4"/>
  <c r="E438" i="4"/>
  <c r="E158" i="4"/>
  <c r="E788" i="4"/>
  <c r="E559" i="4"/>
  <c r="E350" i="4"/>
  <c r="E120" i="4"/>
  <c r="E888" i="4"/>
  <c r="E662" i="4"/>
  <c r="E401" i="4"/>
  <c r="E140" i="4"/>
  <c r="E959" i="4"/>
  <c r="E743" i="4"/>
  <c r="E519" i="4"/>
  <c r="E291" i="4"/>
  <c r="E62" i="4"/>
  <c r="E490" i="4"/>
  <c r="E234" i="4"/>
  <c r="E894" i="4"/>
  <c r="E856" i="4"/>
  <c r="E185" i="4"/>
  <c r="E156" i="4"/>
  <c r="E491" i="4"/>
  <c r="E573" i="4"/>
  <c r="E758" i="4"/>
  <c r="E68" i="4"/>
  <c r="E928" i="4"/>
  <c r="E543" i="4"/>
  <c r="E95" i="4"/>
  <c r="E730" i="4"/>
  <c r="E289" i="4"/>
  <c r="E561" i="4"/>
  <c r="E588" i="4"/>
  <c r="E532" i="4"/>
  <c r="E819" i="4"/>
  <c r="E389" i="4"/>
  <c r="E773" i="4"/>
  <c r="E747" i="4"/>
  <c r="E79" i="4"/>
  <c r="E718" i="4"/>
  <c r="E275" i="4"/>
  <c r="E946" i="4"/>
  <c r="E756" i="4"/>
  <c r="E542" i="4"/>
  <c r="E320" i="4"/>
  <c r="E94" i="4"/>
  <c r="E691" i="4"/>
  <c r="E469" i="4"/>
  <c r="E247" i="4"/>
  <c r="E994" i="4"/>
  <c r="E789" i="4"/>
  <c r="E551" i="4"/>
  <c r="E230" i="4"/>
  <c r="E962" i="4"/>
  <c r="E726" i="4"/>
  <c r="E424" i="4"/>
  <c r="E116" i="4"/>
  <c r="E779" i="4"/>
  <c r="E549" i="4"/>
  <c r="E319" i="4"/>
  <c r="E110" i="4"/>
  <c r="E878" i="4"/>
  <c r="E652" i="4"/>
  <c r="E390" i="4"/>
  <c r="E119" i="4"/>
  <c r="E935" i="4"/>
  <c r="E735" i="4"/>
  <c r="E510" i="4"/>
  <c r="E281" i="4"/>
  <c r="E44" i="4"/>
  <c r="E482" i="4"/>
  <c r="E66" i="4"/>
  <c r="E130" i="4"/>
  <c r="E194" i="4"/>
  <c r="E258" i="4"/>
  <c r="E322" i="4"/>
  <c r="E386" i="4"/>
  <c r="E450" i="4"/>
  <c r="E514" i="4"/>
  <c r="E578" i="4"/>
  <c r="E642" i="4"/>
  <c r="E706" i="4"/>
  <c r="E99" i="4"/>
  <c r="E172" i="4"/>
  <c r="E245" i="4"/>
  <c r="E318" i="4"/>
  <c r="E391" i="4"/>
  <c r="E464" i="4"/>
  <c r="E537" i="4"/>
  <c r="E611" i="4"/>
  <c r="E684" i="4"/>
  <c r="E751" i="4"/>
  <c r="E815" i="4"/>
  <c r="E879" i="4"/>
  <c r="E943" i="4"/>
  <c r="E1007" i="4"/>
  <c r="E81" i="4"/>
  <c r="E96" i="4"/>
  <c r="E182" i="4"/>
  <c r="E265" i="4"/>
  <c r="E349" i="4"/>
  <c r="E432" i="4"/>
  <c r="E516" i="4"/>
  <c r="E599" i="4"/>
  <c r="E683" i="4"/>
  <c r="E760" i="4"/>
  <c r="E833" i="4"/>
  <c r="E906" i="4"/>
  <c r="E979" i="4"/>
  <c r="E75" i="4"/>
  <c r="E161" i="4"/>
  <c r="E246" i="4"/>
  <c r="E329" i="4"/>
  <c r="E413" i="4"/>
  <c r="E496" i="4"/>
  <c r="E580" i="4"/>
  <c r="E663" i="4"/>
  <c r="E752" i="4"/>
  <c r="E825" i="4"/>
  <c r="E898" i="4"/>
  <c r="E132" i="4"/>
  <c r="E241" i="4"/>
  <c r="E353" i="4"/>
  <c r="E467" i="4"/>
  <c r="E576" i="4"/>
  <c r="E688" i="4"/>
  <c r="E786" i="4"/>
  <c r="E884" i="4"/>
  <c r="E972" i="4"/>
  <c r="E40" i="4"/>
  <c r="E159" i="4"/>
  <c r="E271" i="4"/>
  <c r="E384" i="4"/>
  <c r="E494" i="4"/>
  <c r="E619" i="4"/>
  <c r="E728" i="4"/>
  <c r="E826" i="4"/>
  <c r="E921" i="4"/>
  <c r="E74" i="4"/>
  <c r="E138" i="4"/>
  <c r="E202" i="4"/>
  <c r="E266" i="4"/>
  <c r="E330" i="4"/>
  <c r="E394" i="4"/>
  <c r="E458" i="4"/>
  <c r="E522" i="4"/>
  <c r="E586" i="4"/>
  <c r="E650" i="4"/>
  <c r="E35" i="4"/>
  <c r="E108" i="4"/>
  <c r="E181" i="4"/>
  <c r="E254" i="4"/>
  <c r="E327" i="4"/>
  <c r="E400" i="4"/>
  <c r="E473" i="4"/>
  <c r="E547" i="4"/>
  <c r="E620" i="4"/>
  <c r="E693" i="4"/>
  <c r="E759" i="4"/>
  <c r="E823" i="4"/>
  <c r="E887" i="4"/>
  <c r="E951" i="4"/>
  <c r="E1015" i="4"/>
  <c r="E91" i="4"/>
  <c r="E109" i="4"/>
  <c r="E192" i="4"/>
  <c r="E276" i="4"/>
  <c r="E359" i="4"/>
  <c r="E443" i="4"/>
  <c r="E526" i="4"/>
  <c r="E609" i="4"/>
  <c r="E694" i="4"/>
  <c r="E769" i="4"/>
  <c r="E842" i="4"/>
  <c r="E915" i="4"/>
  <c r="E988" i="4"/>
  <c r="E86" i="4"/>
  <c r="E173" i="4"/>
  <c r="E256" i="4"/>
  <c r="E340" i="4"/>
  <c r="E423" i="4"/>
  <c r="E507" i="4"/>
  <c r="E590" i="4"/>
  <c r="E673" i="4"/>
  <c r="E761" i="4"/>
  <c r="E834" i="4"/>
  <c r="E907" i="4"/>
  <c r="E145" i="4"/>
  <c r="E257" i="4"/>
  <c r="E367" i="4"/>
  <c r="E479" i="4"/>
  <c r="E591" i="4"/>
  <c r="E701" i="4"/>
  <c r="E800" i="4"/>
  <c r="E896" i="4"/>
  <c r="E982" i="4"/>
  <c r="E56" i="4"/>
  <c r="E175" i="4"/>
  <c r="E285" i="4"/>
  <c r="E397" i="4"/>
  <c r="E509" i="4"/>
  <c r="E82" i="4"/>
  <c r="E146" i="4"/>
  <c r="E210" i="4"/>
  <c r="E274" i="4"/>
  <c r="E338" i="4"/>
  <c r="E402" i="4"/>
  <c r="E466" i="4"/>
  <c r="E530" i="4"/>
  <c r="E594" i="4"/>
  <c r="E658" i="4"/>
  <c r="E90" i="4"/>
  <c r="E154" i="4"/>
  <c r="E218" i="4"/>
  <c r="E282" i="4"/>
  <c r="E346" i="4"/>
  <c r="E410" i="4"/>
  <c r="E474" i="4"/>
  <c r="E538" i="4"/>
  <c r="E602" i="4"/>
  <c r="E666" i="4"/>
  <c r="E53" i="4"/>
  <c r="E126" i="4"/>
  <c r="E199" i="4"/>
  <c r="E272" i="4"/>
  <c r="E345" i="4"/>
  <c r="E419" i="4"/>
  <c r="E492" i="4"/>
  <c r="E565" i="4"/>
  <c r="E638" i="4"/>
  <c r="E711" i="4"/>
  <c r="E775" i="4"/>
  <c r="E839" i="4"/>
  <c r="E903" i="4"/>
  <c r="E967" i="4"/>
  <c r="E36" i="4"/>
  <c r="E37" i="4"/>
  <c r="E129" i="4"/>
  <c r="E213" i="4"/>
  <c r="E296" i="4"/>
  <c r="E380" i="4"/>
  <c r="E463" i="4"/>
  <c r="E548" i="4"/>
  <c r="E631" i="4"/>
  <c r="E714" i="4"/>
  <c r="E787" i="4"/>
  <c r="E269" i="4"/>
  <c r="E462" i="4"/>
  <c r="E713" i="4"/>
  <c r="E948" i="4"/>
  <c r="E351" i="4"/>
  <c r="E436" i="4"/>
  <c r="E657" i="4"/>
  <c r="E835" i="4"/>
  <c r="E980" i="4"/>
  <c r="E184" i="4"/>
  <c r="E912" i="4"/>
  <c r="E734" i="4"/>
  <c r="E515" i="4"/>
  <c r="E293" i="4"/>
  <c r="E65" i="4"/>
  <c r="E890" i="4"/>
  <c r="E708" i="4"/>
  <c r="E484" i="4"/>
  <c r="E261" i="4"/>
  <c r="E1008" i="4"/>
  <c r="E478" i="4"/>
  <c r="E168" i="4"/>
  <c r="E504" i="4"/>
  <c r="E922" i="4"/>
  <c r="E477" i="4"/>
  <c r="E969" i="4"/>
  <c r="E794" i="4"/>
  <c r="E585" i="4"/>
  <c r="E363" i="4"/>
  <c r="E139" i="4"/>
  <c r="E700" i="4"/>
  <c r="E1005" i="4"/>
  <c r="E699" i="4"/>
  <c r="E225" i="4"/>
  <c r="E1018" i="4"/>
  <c r="E881" i="4"/>
  <c r="E692" i="4"/>
  <c r="E470" i="4"/>
  <c r="E248" i="4"/>
  <c r="E1019" i="4"/>
  <c r="E936" i="4"/>
  <c r="E841" i="4"/>
  <c r="E745" i="4"/>
  <c r="E639" i="4"/>
  <c r="E529" i="4"/>
  <c r="E416" i="4"/>
  <c r="E304" i="4"/>
  <c r="E195" i="4"/>
  <c r="E78" i="4"/>
  <c r="E777" i="4"/>
  <c r="E678" i="4"/>
  <c r="E566" i="4"/>
  <c r="E456" i="4"/>
  <c r="E343" i="4"/>
  <c r="E231" i="4"/>
  <c r="E92" i="4"/>
  <c r="E984" i="4"/>
  <c r="E885" i="4"/>
  <c r="E776" i="4"/>
  <c r="E661" i="4"/>
  <c r="E523" i="4"/>
  <c r="E356" i="4"/>
  <c r="E216" i="4"/>
  <c r="E70" i="4"/>
  <c r="E950" i="4"/>
  <c r="E836" i="4"/>
  <c r="E715" i="4"/>
  <c r="E550" i="4"/>
  <c r="E408" i="4"/>
  <c r="E270" i="4"/>
  <c r="E103" i="4"/>
  <c r="E861" i="4"/>
  <c r="E770" i="4"/>
  <c r="E643" i="4"/>
  <c r="E539" i="4"/>
  <c r="E433" i="4"/>
  <c r="E308" i="4"/>
  <c r="E204" i="4"/>
  <c r="E97" i="4"/>
  <c r="E961" i="4"/>
  <c r="E869" i="4"/>
  <c r="E750" i="4"/>
  <c r="E641" i="4"/>
  <c r="E495" i="4"/>
  <c r="E369" i="4"/>
  <c r="E233" i="4"/>
  <c r="E85" i="4"/>
  <c r="E45" i="4"/>
  <c r="E927" i="4"/>
  <c r="E831" i="4"/>
  <c r="E727" i="4"/>
  <c r="E601" i="4"/>
  <c r="E501" i="4"/>
  <c r="E373" i="4"/>
  <c r="E263" i="4"/>
  <c r="E144" i="4"/>
  <c r="E698" i="4"/>
  <c r="E570" i="4"/>
  <c r="E442" i="4"/>
  <c r="E314" i="4"/>
  <c r="E186" i="4"/>
  <c r="E58" i="4"/>
  <c r="D225" i="4"/>
  <c r="D824" i="4"/>
  <c r="D523" i="4"/>
  <c r="D278" i="4"/>
  <c r="D897" i="4"/>
  <c r="D671" i="4"/>
  <c r="D609" i="4"/>
  <c r="D815" i="4"/>
  <c r="D140" i="4"/>
  <c r="D475" i="4"/>
  <c r="D708" i="4"/>
  <c r="D236" i="4"/>
  <c r="D924" i="4"/>
  <c r="D654" i="4"/>
  <c r="D402" i="4"/>
  <c r="D591" i="4"/>
  <c r="D425" i="4"/>
  <c r="D652" i="4"/>
  <c r="D870" i="4"/>
  <c r="D568" i="4"/>
  <c r="D579" i="4"/>
  <c r="D735" i="4"/>
  <c r="D62" i="4"/>
  <c r="D636" i="4"/>
  <c r="D213" i="4"/>
  <c r="D785" i="4"/>
  <c r="D76" i="4"/>
  <c r="D593" i="4"/>
  <c r="D995" i="4"/>
  <c r="D702" i="4"/>
  <c r="D398" i="4"/>
  <c r="D65" i="4"/>
  <c r="D786" i="4"/>
  <c r="D530" i="4"/>
  <c r="D244" i="4"/>
  <c r="D416" i="4"/>
  <c r="D160" i="4"/>
  <c r="E892" i="4"/>
  <c r="E974" i="4"/>
  <c r="E334" i="4"/>
  <c r="E667" i="4"/>
  <c r="E625" i="4"/>
  <c r="E64" i="4"/>
  <c r="E552" i="4"/>
  <c r="E219" i="4"/>
  <c r="E76" i="4"/>
  <c r="E973" i="4"/>
  <c r="E874" i="4"/>
  <c r="E764" i="4"/>
  <c r="E648" i="4"/>
  <c r="E480" i="4"/>
  <c r="E201" i="4"/>
  <c r="E940" i="4"/>
  <c r="E822" i="4"/>
  <c r="E676" i="4"/>
  <c r="E534" i="4"/>
  <c r="E396" i="4"/>
  <c r="E229" i="4"/>
  <c r="E87" i="4"/>
  <c r="E852" i="4"/>
  <c r="E742" i="4"/>
  <c r="E632" i="4"/>
  <c r="E527" i="4"/>
  <c r="E403" i="4"/>
  <c r="E297" i="4"/>
  <c r="E193" i="4"/>
  <c r="E61" i="4"/>
  <c r="E952" i="4"/>
  <c r="E860" i="4"/>
  <c r="E741" i="4"/>
  <c r="E621" i="4"/>
  <c r="E485" i="4"/>
  <c r="E339" i="4"/>
  <c r="E223" i="4"/>
  <c r="E73" i="4"/>
  <c r="E1023" i="4"/>
  <c r="E919" i="4"/>
  <c r="E807" i="4"/>
  <c r="E719" i="4"/>
  <c r="E592" i="4"/>
  <c r="E483" i="4"/>
  <c r="E364" i="4"/>
  <c r="E236" i="4"/>
  <c r="E135" i="4"/>
  <c r="E690" i="4"/>
  <c r="E562" i="4"/>
  <c r="E434" i="4"/>
  <c r="E306" i="4"/>
  <c r="E178" i="4"/>
  <c r="E50" i="4"/>
  <c r="D109" i="4"/>
  <c r="D774" i="4"/>
  <c r="D303" i="4"/>
  <c r="D167" i="4"/>
  <c r="D847" i="4"/>
  <c r="D487" i="4"/>
  <c r="D582" i="4"/>
  <c r="D790" i="4"/>
  <c r="D982" i="4"/>
  <c r="D434" i="4"/>
  <c r="D683" i="4"/>
  <c r="D194" i="4"/>
  <c r="D910" i="4"/>
  <c r="D643" i="4"/>
  <c r="D359" i="4"/>
  <c r="D555" i="4"/>
  <c r="D258" i="4"/>
  <c r="D627" i="4"/>
  <c r="D808" i="4"/>
  <c r="D468" i="4"/>
  <c r="D553" i="4"/>
  <c r="D710" i="4"/>
  <c r="D1015" i="4"/>
  <c r="D624" i="4"/>
  <c r="D197" i="4"/>
  <c r="D767" i="4"/>
  <c r="D66" i="4"/>
  <c r="D575" i="4"/>
  <c r="D985" i="4"/>
  <c r="D693" i="4"/>
  <c r="D388" i="4"/>
  <c r="D54" i="4"/>
  <c r="D778" i="4"/>
  <c r="D522" i="4"/>
  <c r="D235" i="4"/>
  <c r="D408" i="4"/>
  <c r="D152" i="4"/>
  <c r="E240" i="4"/>
  <c r="E239" i="4"/>
  <c r="E737" i="4"/>
  <c r="E67" i="4"/>
  <c r="E488" i="4"/>
  <c r="E1010" i="4"/>
  <c r="E679" i="4"/>
  <c r="E232" i="4"/>
  <c r="E1022" i="4"/>
  <c r="E883" i="4"/>
  <c r="E954" i="4"/>
  <c r="E557" i="4"/>
  <c r="E616" i="4"/>
  <c r="E615" i="4"/>
  <c r="E1001" i="4"/>
  <c r="E441" i="4"/>
  <c r="E1009" i="4"/>
  <c r="E829" i="4"/>
  <c r="E513" i="4"/>
  <c r="E292" i="4"/>
  <c r="E765" i="4"/>
  <c r="E440" i="4"/>
  <c r="E342" i="4"/>
  <c r="E712" i="4"/>
  <c r="E157" i="4"/>
  <c r="E1000" i="4"/>
  <c r="E212" i="4"/>
  <c r="E435" i="4"/>
  <c r="E630" i="4"/>
  <c r="E832" i="4"/>
  <c r="E1011" i="4"/>
  <c r="E872" i="4"/>
  <c r="E681" i="4"/>
  <c r="E460" i="4"/>
  <c r="E238" i="4"/>
  <c r="E992" i="4"/>
  <c r="E850" i="4"/>
  <c r="E651" i="4"/>
  <c r="E429" i="4"/>
  <c r="E206" i="4"/>
  <c r="E923" i="4"/>
  <c r="E337" i="4"/>
  <c r="E957" i="4"/>
  <c r="E311" i="4"/>
  <c r="E845" i="4"/>
  <c r="E365" i="4"/>
  <c r="E937" i="4"/>
  <c r="E746" i="4"/>
  <c r="E531" i="4"/>
  <c r="E305" i="4"/>
  <c r="E47" i="4"/>
  <c r="E533" i="4"/>
  <c r="E938" i="4"/>
  <c r="E560" i="4"/>
  <c r="E113" i="4"/>
  <c r="E985" i="4"/>
  <c r="E840" i="4"/>
  <c r="E637" i="4"/>
  <c r="E415" i="4"/>
  <c r="E191" i="4"/>
  <c r="E998" i="4"/>
  <c r="E914" i="4"/>
  <c r="E818" i="4"/>
  <c r="E720" i="4"/>
  <c r="E613" i="4"/>
  <c r="E500" i="4"/>
  <c r="E388" i="4"/>
  <c r="E278" i="4"/>
  <c r="E166" i="4"/>
  <c r="E46" i="4"/>
  <c r="E754" i="4"/>
  <c r="E649" i="4"/>
  <c r="E540" i="4"/>
  <c r="E427" i="4"/>
  <c r="E315" i="4"/>
  <c r="E205" i="4"/>
  <c r="E57" i="4"/>
  <c r="E963" i="4"/>
  <c r="E862" i="4"/>
  <c r="E753" i="4"/>
  <c r="E635" i="4"/>
  <c r="E468" i="4"/>
  <c r="E326" i="4"/>
  <c r="E188" i="4"/>
  <c r="E535" i="4"/>
  <c r="E930" i="4"/>
  <c r="E811" i="4"/>
  <c r="E660" i="4"/>
  <c r="E521" i="4"/>
  <c r="E383" i="4"/>
  <c r="E215" i="4"/>
  <c r="E69" i="4"/>
  <c r="E843" i="4"/>
  <c r="E733" i="4"/>
  <c r="E622" i="4"/>
  <c r="E517" i="4"/>
  <c r="E392" i="4"/>
  <c r="E287" i="4"/>
  <c r="E183" i="4"/>
  <c r="E49" i="4"/>
  <c r="E942" i="4"/>
  <c r="E851" i="4"/>
  <c r="E732" i="4"/>
  <c r="E589" i="4"/>
  <c r="E475" i="4"/>
  <c r="E328" i="4"/>
  <c r="E203" i="4"/>
  <c r="E60" i="4"/>
  <c r="E999" i="4"/>
  <c r="E911" i="4"/>
  <c r="E799" i="4"/>
  <c r="E702" i="4"/>
  <c r="E583" i="4"/>
  <c r="E455" i="4"/>
  <c r="E355" i="4"/>
  <c r="E227" i="4"/>
  <c r="E117" i="4"/>
  <c r="E682" i="4"/>
  <c r="E554" i="4"/>
  <c r="E426" i="4"/>
  <c r="E298" i="4"/>
  <c r="E170" i="4"/>
  <c r="E42" i="4"/>
  <c r="D948" i="4"/>
  <c r="D726" i="4"/>
  <c r="D209" i="4"/>
  <c r="D41" i="4"/>
  <c r="D799" i="4"/>
  <c r="D415" i="4"/>
  <c r="D549" i="4"/>
  <c r="D765" i="4"/>
  <c r="D957" i="4"/>
  <c r="D403" i="4"/>
  <c r="D660" i="4"/>
  <c r="D178" i="4"/>
  <c r="D899" i="4"/>
  <c r="D631" i="4"/>
  <c r="D343" i="4"/>
  <c r="D518" i="4"/>
  <c r="D616" i="4"/>
  <c r="D567" i="4"/>
  <c r="D724" i="4"/>
  <c r="D426" i="4"/>
  <c r="D531" i="4"/>
  <c r="D687" i="4"/>
  <c r="D1001" i="4"/>
  <c r="D613" i="4"/>
  <c r="D185" i="4"/>
  <c r="D740" i="4"/>
  <c r="D45" i="4"/>
  <c r="D566" i="4"/>
  <c r="D976" i="4"/>
  <c r="D684" i="4"/>
  <c r="D378" i="4"/>
  <c r="D44" i="4"/>
  <c r="D770" i="4"/>
  <c r="D514" i="4"/>
  <c r="D226" i="4"/>
  <c r="D400" i="4"/>
  <c r="E785" i="4"/>
  <c r="E324" i="4"/>
  <c r="E544" i="4"/>
  <c r="E913" i="4"/>
  <c r="E710" i="4"/>
  <c r="E264" i="4"/>
  <c r="E868" i="4"/>
  <c r="E457" i="4"/>
  <c r="E395" i="4"/>
  <c r="E421" i="4"/>
  <c r="E420" i="4"/>
  <c r="E771" i="4"/>
  <c r="E112" i="4"/>
  <c r="E971" i="4"/>
  <c r="E142" i="4"/>
  <c r="E858" i="4"/>
  <c r="E220" i="4"/>
  <c r="E925" i="4"/>
  <c r="E731" i="4"/>
  <c r="E404" i="4"/>
  <c r="E179" i="4"/>
  <c r="E664" i="4"/>
  <c r="E331" i="4"/>
  <c r="E164" i="4"/>
  <c r="E1012" i="4"/>
  <c r="E575" i="4"/>
  <c r="D40" i="4"/>
  <c r="D104" i="4"/>
  <c r="D168" i="4"/>
  <c r="D232" i="4"/>
  <c r="D296" i="4"/>
  <c r="D360" i="4"/>
  <c r="D424" i="4"/>
  <c r="D34" i="4"/>
  <c r="D107" i="4"/>
  <c r="D180" i="4"/>
  <c r="D253" i="4"/>
  <c r="D326" i="4"/>
  <c r="D399" i="4"/>
  <c r="D473" i="4"/>
  <c r="D538" i="4"/>
  <c r="D602" i="4"/>
  <c r="D666" i="4"/>
  <c r="D730" i="4"/>
  <c r="D794" i="4"/>
  <c r="D858" i="4"/>
  <c r="D922" i="4"/>
  <c r="D986" i="4"/>
  <c r="D75" i="4"/>
  <c r="D158" i="4"/>
  <c r="D242" i="4"/>
  <c r="D325" i="4"/>
  <c r="D410" i="4"/>
  <c r="D492" i="4"/>
  <c r="D565" i="4"/>
  <c r="D638" i="4"/>
  <c r="D711" i="4"/>
  <c r="D784" i="4"/>
  <c r="D857" i="4"/>
  <c r="D931" i="4"/>
  <c r="D1004" i="4"/>
  <c r="D191" i="4"/>
  <c r="D338" i="4"/>
  <c r="D484" i="4"/>
  <c r="D612" i="4"/>
  <c r="D731" i="4"/>
  <c r="D859" i="4"/>
  <c r="D977" i="4"/>
  <c r="D86" i="4"/>
  <c r="D254" i="4"/>
  <c r="D452" i="4"/>
  <c r="D630" i="4"/>
  <c r="D804" i="4"/>
  <c r="D987" i="4"/>
  <c r="D101" i="4"/>
  <c r="D110" i="4"/>
  <c r="D227" i="4"/>
  <c r="D339" i="4"/>
  <c r="D449" i="4"/>
  <c r="D551" i="4"/>
  <c r="D649" i="4"/>
  <c r="D745" i="4"/>
  <c r="D844" i="4"/>
  <c r="D942" i="4"/>
  <c r="D78" i="4"/>
  <c r="D257" i="4"/>
  <c r="D437" i="4"/>
  <c r="D589" i="4"/>
  <c r="D747" i="4"/>
  <c r="D929" i="4"/>
  <c r="D161" i="4"/>
  <c r="D383" i="4"/>
  <c r="D615" i="4"/>
  <c r="D860" i="4"/>
  <c r="D188" i="4"/>
  <c r="D507" i="4"/>
  <c r="D186" i="4"/>
  <c r="D504" i="4"/>
  <c r="D760" i="4"/>
  <c r="D966" i="4"/>
  <c r="D245" i="4"/>
  <c r="D494" i="4"/>
  <c r="D750" i="4"/>
  <c r="D83" i="4"/>
  <c r="D455" i="4"/>
  <c r="D590" i="4"/>
  <c r="D981" i="4"/>
  <c r="D314" i="4"/>
  <c r="D628" i="4"/>
  <c r="D150" i="4"/>
  <c r="D260" i="4"/>
  <c r="D373" i="4"/>
  <c r="D485" i="4"/>
  <c r="D581" i="4"/>
  <c r="D679" i="4"/>
  <c r="D777" i="4"/>
  <c r="D873" i="4"/>
  <c r="D972" i="4"/>
  <c r="D87" i="4"/>
  <c r="D206" i="4"/>
  <c r="D237" i="4"/>
  <c r="D535" i="4"/>
  <c r="D756" i="4"/>
  <c r="D952" i="4"/>
  <c r="D322" i="4"/>
  <c r="D607" i="4"/>
  <c r="D811" i="4"/>
  <c r="D1007" i="4"/>
  <c r="D404" i="4"/>
  <c r="D669" i="4"/>
  <c r="D863" i="4"/>
  <c r="D141" i="4"/>
  <c r="D486" i="4"/>
  <c r="D743" i="4"/>
  <c r="D963" i="4"/>
  <c r="D550" i="4"/>
  <c r="D939" i="4"/>
  <c r="D622" i="4"/>
  <c r="D971" i="4"/>
  <c r="D623" i="4"/>
  <c r="D973" i="4"/>
  <c r="D534" i="4"/>
  <c r="D926" i="4"/>
  <c r="D375" i="4"/>
  <c r="D865" i="4"/>
  <c r="D458" i="4"/>
  <c r="D945" i="4"/>
  <c r="D525" i="4"/>
  <c r="D998" i="4"/>
  <c r="D48" i="4"/>
  <c r="D112" i="4"/>
  <c r="D176" i="4"/>
  <c r="D240" i="4"/>
  <c r="D304" i="4"/>
  <c r="D368" i="4"/>
  <c r="D432" i="4"/>
  <c r="D43" i="4"/>
  <c r="D116" i="4"/>
  <c r="D189" i="4"/>
  <c r="D262" i="4"/>
  <c r="D335" i="4"/>
  <c r="D409" i="4"/>
  <c r="D482" i="4"/>
  <c r="D546" i="4"/>
  <c r="D610" i="4"/>
  <c r="D674" i="4"/>
  <c r="D738" i="4"/>
  <c r="D802" i="4"/>
  <c r="D866" i="4"/>
  <c r="D930" i="4"/>
  <c r="D994" i="4"/>
  <c r="D85" i="4"/>
  <c r="D169" i="4"/>
  <c r="D252" i="4"/>
  <c r="D337" i="4"/>
  <c r="D420" i="4"/>
  <c r="D501" i="4"/>
  <c r="D574" i="4"/>
  <c r="D647" i="4"/>
  <c r="D720" i="4"/>
  <c r="D793" i="4"/>
  <c r="D867" i="4"/>
  <c r="D940" i="4"/>
  <c r="D1013" i="4"/>
  <c r="D212" i="4"/>
  <c r="D358" i="4"/>
  <c r="D502" i="4"/>
  <c r="D621" i="4"/>
  <c r="D749" i="4"/>
  <c r="D877" i="4"/>
  <c r="D996" i="4"/>
  <c r="D97" i="4"/>
  <c r="D285" i="4"/>
  <c r="D474" i="4"/>
  <c r="D648" i="4"/>
  <c r="D822" i="4"/>
  <c r="D1014" i="4"/>
  <c r="D111" i="4"/>
  <c r="D126" i="4"/>
  <c r="D239" i="4"/>
  <c r="D351" i="4"/>
  <c r="D465" i="4"/>
  <c r="D563" i="4"/>
  <c r="D661" i="4"/>
  <c r="D759" i="4"/>
  <c r="D855" i="4"/>
  <c r="D953" i="4"/>
  <c r="D113" i="4"/>
  <c r="D283" i="4"/>
  <c r="D450" i="4"/>
  <c r="D600" i="4"/>
  <c r="D772" i="4"/>
  <c r="D955" i="4"/>
  <c r="D187" i="4"/>
  <c r="D412" i="4"/>
  <c r="D640" i="4"/>
  <c r="D896" i="4"/>
  <c r="D218" i="4"/>
  <c r="D532" i="4"/>
  <c r="D228" i="4"/>
  <c r="D541" i="4"/>
  <c r="D783" i="4"/>
  <c r="D991" i="4"/>
  <c r="D286" i="4"/>
  <c r="D542" i="4"/>
  <c r="D787" i="4"/>
  <c r="D133" i="4"/>
  <c r="D495" i="4"/>
  <c r="D663" i="4"/>
  <c r="D1017" i="4"/>
  <c r="D356" i="4"/>
  <c r="D36" i="4"/>
  <c r="D164" i="4"/>
  <c r="D276" i="4"/>
  <c r="D386" i="4"/>
  <c r="D496" i="4"/>
  <c r="D595" i="4"/>
  <c r="D691" i="4"/>
  <c r="D789" i="4"/>
  <c r="D887" i="4"/>
  <c r="D983" i="4"/>
  <c r="D103" i="4"/>
  <c r="D220" i="4"/>
  <c r="D279" i="4"/>
  <c r="D571" i="4"/>
  <c r="D781" i="4"/>
  <c r="D975" i="4"/>
  <c r="D362" i="4"/>
  <c r="D635" i="4"/>
  <c r="D836" i="4"/>
  <c r="D73" i="4"/>
  <c r="D444" i="4"/>
  <c r="D692" i="4"/>
  <c r="D888" i="4"/>
  <c r="D196" i="4"/>
  <c r="D513" i="4"/>
  <c r="D768" i="4"/>
  <c r="D1011" i="4"/>
  <c r="D619" i="4"/>
  <c r="D989" i="4"/>
  <c r="D678" i="4"/>
  <c r="D1019" i="4"/>
  <c r="D655" i="4"/>
  <c r="D1021" i="4"/>
  <c r="D597" i="4"/>
  <c r="D974" i="4"/>
  <c r="D447" i="4"/>
  <c r="D916" i="4"/>
  <c r="D524" i="4"/>
  <c r="D993" i="4"/>
  <c r="D56" i="4"/>
  <c r="D120" i="4"/>
  <c r="D184" i="4"/>
  <c r="D248" i="4"/>
  <c r="D312" i="4"/>
  <c r="D376" i="4"/>
  <c r="D440" i="4"/>
  <c r="D52" i="4"/>
  <c r="D125" i="4"/>
  <c r="D198" i="4"/>
  <c r="D271" i="4"/>
  <c r="D345" i="4"/>
  <c r="D418" i="4"/>
  <c r="D490" i="4"/>
  <c r="D554" i="4"/>
  <c r="D618" i="4"/>
  <c r="D682" i="4"/>
  <c r="D746" i="4"/>
  <c r="D810" i="4"/>
  <c r="D874" i="4"/>
  <c r="D938" i="4"/>
  <c r="D1002" i="4"/>
  <c r="D95" i="4"/>
  <c r="D179" i="4"/>
  <c r="D263" i="4"/>
  <c r="D347" i="4"/>
  <c r="D430" i="4"/>
  <c r="D510" i="4"/>
  <c r="D583" i="4"/>
  <c r="D656" i="4"/>
  <c r="D729" i="4"/>
  <c r="D803" i="4"/>
  <c r="D876" i="4"/>
  <c r="D949" i="4"/>
  <c r="D1022" i="4"/>
  <c r="D233" i="4"/>
  <c r="D369" i="4"/>
  <c r="D511" i="4"/>
  <c r="D639" i="4"/>
  <c r="D758" i="4"/>
  <c r="D886" i="4"/>
  <c r="D1005" i="4"/>
  <c r="D108" i="4"/>
  <c r="D306" i="4"/>
  <c r="D493" i="4"/>
  <c r="D676" i="4"/>
  <c r="D849" i="4"/>
  <c r="D38" i="4"/>
  <c r="D122" i="4"/>
  <c r="D142" i="4"/>
  <c r="D255" i="4"/>
  <c r="D365" i="4"/>
  <c r="D477" i="4"/>
  <c r="D576" i="4"/>
  <c r="D672" i="4"/>
  <c r="D771" i="4"/>
  <c r="D869" i="4"/>
  <c r="D965" i="4"/>
  <c r="D130" i="4"/>
  <c r="D298" i="4"/>
  <c r="D478" i="4"/>
  <c r="D625" i="4"/>
  <c r="D797" i="4"/>
  <c r="D980" i="4"/>
  <c r="D203" i="4"/>
  <c r="D453" i="4"/>
  <c r="D64" i="4"/>
  <c r="D128" i="4"/>
  <c r="D192" i="4"/>
  <c r="D256" i="4"/>
  <c r="D320" i="4"/>
  <c r="D384" i="4"/>
  <c r="D448" i="4"/>
  <c r="D61" i="4"/>
  <c r="D134" i="4"/>
  <c r="D207" i="4"/>
  <c r="D281" i="4"/>
  <c r="D354" i="4"/>
  <c r="D427" i="4"/>
  <c r="D498" i="4"/>
  <c r="D562" i="4"/>
  <c r="D626" i="4"/>
  <c r="D690" i="4"/>
  <c r="D754" i="4"/>
  <c r="D818" i="4"/>
  <c r="D882" i="4"/>
  <c r="D946" i="4"/>
  <c r="D1010" i="4"/>
  <c r="D106" i="4"/>
  <c r="D190" i="4"/>
  <c r="D274" i="4"/>
  <c r="D357" i="4"/>
  <c r="D441" i="4"/>
  <c r="D519" i="4"/>
  <c r="D592" i="4"/>
  <c r="D665" i="4"/>
  <c r="D739" i="4"/>
  <c r="D812" i="4"/>
  <c r="D885" i="4"/>
  <c r="D958" i="4"/>
  <c r="D55" i="4"/>
  <c r="D243" i="4"/>
  <c r="D389" i="4"/>
  <c r="D529" i="4"/>
  <c r="D657" i="4"/>
  <c r="D776" i="4"/>
  <c r="D904" i="4"/>
  <c r="D1023" i="4"/>
  <c r="D129" i="4"/>
  <c r="D327" i="4"/>
  <c r="D520" i="4"/>
  <c r="D694" i="4"/>
  <c r="D868" i="4"/>
  <c r="D49" i="4"/>
  <c r="D132" i="4"/>
  <c r="D156" i="4"/>
  <c r="D268" i="4"/>
  <c r="D380" i="4"/>
  <c r="D489" i="4"/>
  <c r="D588" i="4"/>
  <c r="D686" i="4"/>
  <c r="D782" i="4"/>
  <c r="D880" i="4"/>
  <c r="D979" i="4"/>
  <c r="D157" i="4"/>
  <c r="D324" i="4"/>
  <c r="D491" i="4"/>
  <c r="D651" i="4"/>
  <c r="D820" i="4"/>
  <c r="D1003" i="4"/>
  <c r="D229" i="4"/>
  <c r="D479" i="4"/>
  <c r="D700" i="4"/>
  <c r="D969" i="4"/>
  <c r="D301" i="4"/>
  <c r="D605" i="4"/>
  <c r="D311" i="4"/>
  <c r="D614" i="4"/>
  <c r="D833" i="4"/>
  <c r="D82" i="4"/>
  <c r="D341" i="4"/>
  <c r="D604" i="4"/>
  <c r="D846" i="4"/>
  <c r="D230" i="4"/>
  <c r="D580" i="4"/>
  <c r="D773" i="4"/>
  <c r="D115" i="4"/>
  <c r="D439" i="4"/>
  <c r="D68" i="4"/>
  <c r="D193" i="4"/>
  <c r="D302" i="4"/>
  <c r="D72" i="4"/>
  <c r="D200" i="4"/>
  <c r="D328" i="4"/>
  <c r="D456" i="4"/>
  <c r="D143" i="4"/>
  <c r="D290" i="4"/>
  <c r="D436" i="4"/>
  <c r="D570" i="4"/>
  <c r="D698" i="4"/>
  <c r="D826" i="4"/>
  <c r="D954" i="4"/>
  <c r="D117" i="4"/>
  <c r="D284" i="4"/>
  <c r="D451" i="4"/>
  <c r="D601" i="4"/>
  <c r="D748" i="4"/>
  <c r="D894" i="4"/>
  <c r="D118" i="4"/>
  <c r="D411" i="4"/>
  <c r="D667" i="4"/>
  <c r="D913" i="4"/>
  <c r="D149" i="4"/>
  <c r="D539" i="4"/>
  <c r="D895" i="4"/>
  <c r="D42" i="4"/>
  <c r="D282" i="4"/>
  <c r="D503" i="4"/>
  <c r="D697" i="4"/>
  <c r="D892" i="4"/>
  <c r="D173" i="4"/>
  <c r="D516" i="4"/>
  <c r="D845" i="4"/>
  <c r="D270" i="4"/>
  <c r="D677" i="4"/>
  <c r="D100" i="4"/>
  <c r="D641" i="4"/>
  <c r="D466" i="4"/>
  <c r="D893" i="4"/>
  <c r="D313" i="4"/>
  <c r="D688" i="4"/>
  <c r="D287" i="4"/>
  <c r="D517" i="4"/>
  <c r="D204" i="4"/>
  <c r="D51" i="4"/>
  <c r="D234" i="4"/>
  <c r="D414" i="4"/>
  <c r="D544" i="4"/>
  <c r="D668" i="4"/>
  <c r="D814" i="4"/>
  <c r="D935" i="4"/>
  <c r="D71" i="4"/>
  <c r="D249" i="4"/>
  <c r="D433" i="4"/>
  <c r="D733" i="4"/>
  <c r="D58" i="4"/>
  <c r="D509" i="4"/>
  <c r="D788" i="4"/>
  <c r="D195" i="4"/>
  <c r="D573" i="4"/>
  <c r="D838" i="4"/>
  <c r="D293" i="4"/>
  <c r="D645" i="4"/>
  <c r="D937" i="4"/>
  <c r="D719" i="4"/>
  <c r="D377" i="4"/>
  <c r="D920" i="4"/>
  <c r="D753" i="4"/>
  <c r="D350" i="4"/>
  <c r="D878" i="4"/>
  <c r="D585" i="4"/>
  <c r="D267" i="4"/>
  <c r="D872" i="4"/>
  <c r="D680" i="4"/>
  <c r="D319" i="4"/>
  <c r="D853" i="4"/>
  <c r="D80" i="4"/>
  <c r="D208" i="4"/>
  <c r="D336" i="4"/>
  <c r="D464" i="4"/>
  <c r="D153" i="4"/>
  <c r="D299" i="4"/>
  <c r="D445" i="4"/>
  <c r="D578" i="4"/>
  <c r="D706" i="4"/>
  <c r="D834" i="4"/>
  <c r="D962" i="4"/>
  <c r="D127" i="4"/>
  <c r="D294" i="4"/>
  <c r="D461" i="4"/>
  <c r="D611" i="4"/>
  <c r="D757" i="4"/>
  <c r="D903" i="4"/>
  <c r="D139" i="4"/>
  <c r="D421" i="4"/>
  <c r="D685" i="4"/>
  <c r="D932" i="4"/>
  <c r="D170" i="4"/>
  <c r="D557" i="4"/>
  <c r="D923" i="4"/>
  <c r="D60" i="4"/>
  <c r="D297" i="4"/>
  <c r="D515" i="4"/>
  <c r="D709" i="4"/>
  <c r="D905" i="4"/>
  <c r="D199" i="4"/>
  <c r="D527" i="4"/>
  <c r="D856" i="4"/>
  <c r="D300" i="4"/>
  <c r="D736" i="4"/>
  <c r="D147" i="4"/>
  <c r="D46" i="4"/>
  <c r="D577" i="4"/>
  <c r="D918" i="4"/>
  <c r="D370" i="4"/>
  <c r="D713" i="4"/>
  <c r="D330" i="4"/>
  <c r="D725" i="4"/>
  <c r="D246" i="4"/>
  <c r="D84" i="4"/>
  <c r="D247" i="4"/>
  <c r="D428" i="4"/>
  <c r="D558" i="4"/>
  <c r="D704" i="4"/>
  <c r="D825" i="4"/>
  <c r="D947" i="4"/>
  <c r="D121" i="4"/>
  <c r="D261" i="4"/>
  <c r="D470" i="4"/>
  <c r="D806" i="4"/>
  <c r="D124" i="4"/>
  <c r="D536" i="4"/>
  <c r="D861" i="4"/>
  <c r="D250" i="4"/>
  <c r="D608" i="4"/>
  <c r="D911" i="4"/>
  <c r="D333" i="4"/>
  <c r="D695" i="4"/>
  <c r="D90" i="4"/>
  <c r="D769" i="4"/>
  <c r="D488" i="4"/>
  <c r="D105" i="4"/>
  <c r="D779" i="4"/>
  <c r="D391" i="4"/>
  <c r="D33" i="4"/>
  <c r="D646" i="4"/>
  <c r="D346" i="4"/>
  <c r="D39" i="4"/>
  <c r="D728" i="4"/>
  <c r="D429" i="4"/>
  <c r="D901" i="4"/>
  <c r="D88" i="4"/>
  <c r="D216" i="4"/>
  <c r="D344" i="4"/>
  <c r="D472" i="4"/>
  <c r="D162" i="4"/>
  <c r="D308" i="4"/>
  <c r="D454" i="4"/>
  <c r="D586" i="4"/>
  <c r="D714" i="4"/>
  <c r="D842" i="4"/>
  <c r="D970" i="4"/>
  <c r="D138" i="4"/>
  <c r="D305" i="4"/>
  <c r="D471" i="4"/>
  <c r="D620" i="4"/>
  <c r="D766" i="4"/>
  <c r="D912" i="4"/>
  <c r="D159" i="4"/>
  <c r="D442" i="4"/>
  <c r="D703" i="4"/>
  <c r="D950" i="4"/>
  <c r="D202" i="4"/>
  <c r="D584" i="4"/>
  <c r="D941" i="4"/>
  <c r="D77" i="4"/>
  <c r="D310" i="4"/>
  <c r="D526" i="4"/>
  <c r="D723" i="4"/>
  <c r="D917" i="4"/>
  <c r="D214" i="4"/>
  <c r="D552" i="4"/>
  <c r="D881" i="4"/>
  <c r="D329" i="4"/>
  <c r="D761" i="4"/>
  <c r="D259" i="4"/>
  <c r="D94" i="4"/>
  <c r="D637" i="4"/>
  <c r="D943" i="4"/>
  <c r="D396" i="4"/>
  <c r="D809" i="4"/>
  <c r="D371" i="4"/>
  <c r="D823" i="4"/>
  <c r="D273" i="4"/>
  <c r="D102" i="4"/>
  <c r="D289" i="4"/>
  <c r="D443" i="4"/>
  <c r="D569" i="4"/>
  <c r="D716" i="4"/>
  <c r="D837" i="4"/>
  <c r="D960" i="4"/>
  <c r="D137" i="4"/>
  <c r="D57" i="4"/>
  <c r="D500" i="4"/>
  <c r="D829" i="4"/>
  <c r="D183" i="4"/>
  <c r="D572" i="4"/>
  <c r="D884" i="4"/>
  <c r="D292" i="4"/>
  <c r="D644" i="4"/>
  <c r="D936" i="4"/>
  <c r="D374" i="4"/>
  <c r="D718" i="4"/>
  <c r="D154" i="4"/>
  <c r="D817" i="4"/>
  <c r="D559" i="4"/>
  <c r="D223" i="4"/>
  <c r="D827" i="4"/>
  <c r="D460" i="4"/>
  <c r="D670" i="4"/>
  <c r="D696" i="4"/>
  <c r="D417" i="4"/>
  <c r="D166" i="4"/>
  <c r="D801" i="4"/>
  <c r="D499" i="4"/>
  <c r="D951" i="4"/>
  <c r="D96" i="4"/>
  <c r="D224" i="4"/>
  <c r="D352" i="4"/>
  <c r="D480" i="4"/>
  <c r="D171" i="4"/>
  <c r="D317" i="4"/>
  <c r="D463" i="4"/>
  <c r="D594" i="4"/>
  <c r="D722" i="4"/>
  <c r="D850" i="4"/>
  <c r="D978" i="4"/>
  <c r="D148" i="4"/>
  <c r="D315" i="4"/>
  <c r="D483" i="4"/>
  <c r="D629" i="4"/>
  <c r="D775" i="4"/>
  <c r="D921" i="4"/>
  <c r="D181" i="4"/>
  <c r="D462" i="4"/>
  <c r="D712" i="4"/>
  <c r="D959" i="4"/>
  <c r="D222" i="4"/>
  <c r="D603" i="4"/>
  <c r="D968" i="4"/>
  <c r="D93" i="4"/>
  <c r="D323" i="4"/>
  <c r="D540" i="4"/>
  <c r="D734" i="4"/>
  <c r="D928" i="4"/>
  <c r="D241" i="4"/>
  <c r="D564" i="4"/>
  <c r="D907" i="4"/>
  <c r="D355" i="4"/>
  <c r="D798" i="4"/>
  <c r="D342" i="4"/>
  <c r="D145" i="4"/>
  <c r="D673" i="4"/>
  <c r="D47" i="4"/>
  <c r="D438" i="4"/>
  <c r="D883" i="4"/>
  <c r="D413" i="4"/>
  <c r="D871" i="4"/>
  <c r="D397" i="4"/>
  <c r="D119" i="4"/>
  <c r="D318" i="4"/>
  <c r="D457" i="4"/>
  <c r="D606" i="4"/>
  <c r="D727" i="4"/>
  <c r="D851" i="4"/>
  <c r="D997" i="4"/>
  <c r="D151" i="4"/>
  <c r="D123" i="4"/>
  <c r="D598" i="4"/>
  <c r="D854" i="4"/>
  <c r="D238" i="4"/>
  <c r="D664" i="4"/>
  <c r="D909" i="4"/>
  <c r="D332" i="4"/>
  <c r="D717" i="4"/>
  <c r="D961" i="4"/>
  <c r="D405" i="4"/>
  <c r="D791" i="4"/>
  <c r="D266" i="4"/>
  <c r="D843" i="4"/>
  <c r="D701" i="4"/>
  <c r="D349" i="4"/>
  <c r="D875" i="4"/>
  <c r="D659" i="4"/>
  <c r="D915" i="4"/>
  <c r="D744" i="4"/>
  <c r="D587" i="4"/>
  <c r="D277" i="4"/>
  <c r="D852" i="4"/>
  <c r="D561" i="4"/>
  <c r="D999" i="4"/>
  <c r="E377" i="4"/>
  <c r="E875" i="4"/>
  <c r="E964" i="4"/>
  <c r="E352" i="4"/>
  <c r="E932" i="4"/>
  <c r="E102" i="4"/>
  <c r="E323" i="4"/>
  <c r="E520" i="4"/>
  <c r="E736" i="4"/>
  <c r="E995" i="4"/>
  <c r="E853" i="4"/>
  <c r="E655" i="4"/>
  <c r="E431" i="4"/>
  <c r="E209" i="4"/>
  <c r="E976" i="4"/>
  <c r="E828" i="4"/>
  <c r="E624" i="4"/>
  <c r="E399" i="4"/>
  <c r="E177" i="4"/>
  <c r="E867" i="4"/>
  <c r="E253" i="4"/>
  <c r="E886" i="4"/>
  <c r="E228" i="4"/>
  <c r="E772" i="4"/>
  <c r="E310" i="4"/>
  <c r="E918" i="4"/>
  <c r="E721" i="4"/>
  <c r="E502" i="4"/>
  <c r="E279" i="4"/>
  <c r="E990" i="4"/>
  <c r="E449" i="4"/>
  <c r="E904" i="4"/>
  <c r="E503" i="4"/>
  <c r="E51" i="4"/>
  <c r="E968" i="4"/>
  <c r="E817" i="4"/>
  <c r="E608" i="4"/>
  <c r="E387" i="4"/>
  <c r="E165" i="4"/>
  <c r="E987" i="4"/>
  <c r="E902" i="4"/>
  <c r="E804" i="4"/>
  <c r="E709" i="4"/>
  <c r="E597" i="4"/>
  <c r="E487" i="4"/>
  <c r="E375" i="4"/>
  <c r="E262" i="4"/>
  <c r="E152" i="4"/>
  <c r="E838" i="4"/>
  <c r="E740" i="4"/>
  <c r="E636" i="4"/>
  <c r="E524" i="4"/>
  <c r="E414" i="4"/>
  <c r="E302" i="4"/>
  <c r="E189" i="4"/>
  <c r="E41" i="4"/>
  <c r="E953" i="4"/>
  <c r="E849" i="4"/>
  <c r="E739" i="4"/>
  <c r="E606" i="4"/>
  <c r="E452" i="4"/>
  <c r="E313" i="4"/>
  <c r="E147" i="4"/>
  <c r="E33" i="4"/>
  <c r="E920" i="4"/>
  <c r="E774" i="4"/>
  <c r="E646" i="4"/>
  <c r="E508" i="4"/>
  <c r="E341" i="4"/>
  <c r="E200" i="4"/>
  <c r="E55" i="4"/>
  <c r="E816" i="4"/>
  <c r="E724" i="4"/>
  <c r="E612" i="4"/>
  <c r="E486" i="4"/>
  <c r="E381" i="4"/>
  <c r="E277" i="4"/>
  <c r="E151" i="4"/>
  <c r="E38" i="4"/>
  <c r="E933" i="4"/>
  <c r="E824" i="4"/>
  <c r="E723" i="4"/>
  <c r="E579" i="4"/>
  <c r="E453" i="4"/>
  <c r="E317" i="4"/>
  <c r="E171" i="4"/>
  <c r="E48" i="4"/>
  <c r="E991" i="4"/>
  <c r="E895" i="4"/>
  <c r="E791" i="4"/>
  <c r="E675" i="4"/>
  <c r="E574" i="4"/>
  <c r="E446" i="4"/>
  <c r="E336" i="4"/>
  <c r="E217" i="4"/>
  <c r="E89" i="4"/>
  <c r="E674" i="4"/>
  <c r="E546" i="4"/>
  <c r="E418" i="4"/>
  <c r="E290" i="4"/>
  <c r="E162" i="4"/>
  <c r="E34" i="4"/>
  <c r="D900" i="4"/>
  <c r="D653" i="4"/>
  <c r="D988" i="4"/>
  <c r="D925" i="4"/>
  <c r="D751" i="4"/>
  <c r="D334" i="4"/>
  <c r="D446" i="4"/>
  <c r="D742" i="4"/>
  <c r="D934" i="4"/>
  <c r="D291" i="4"/>
  <c r="D633" i="4"/>
  <c r="D165" i="4"/>
  <c r="D862" i="4"/>
  <c r="D617" i="4"/>
  <c r="D331" i="4"/>
  <c r="D481" i="4"/>
  <c r="D543" i="4"/>
  <c r="D467" i="4"/>
  <c r="D699" i="4"/>
  <c r="D385" i="4"/>
  <c r="D505" i="4"/>
  <c r="D662" i="4"/>
  <c r="D990" i="4"/>
  <c r="D599" i="4"/>
  <c r="D172" i="4"/>
  <c r="D721" i="4"/>
  <c r="D35" i="4"/>
  <c r="D548" i="4"/>
  <c r="D967" i="4"/>
  <c r="D675" i="4"/>
  <c r="D367" i="4"/>
  <c r="D1018" i="4"/>
  <c r="D762" i="4"/>
  <c r="D506" i="4"/>
  <c r="D217" i="4"/>
  <c r="D392" i="4"/>
  <c r="D136" i="4"/>
  <c r="H34" i="7"/>
  <c r="H32" i="7"/>
  <c r="C142" i="4"/>
  <c r="B55" i="4"/>
  <c r="C143" i="4" l="1"/>
  <c r="B56" i="4"/>
  <c r="C144" i="4" l="1"/>
  <c r="B57" i="4"/>
  <c r="C145" i="4" l="1"/>
  <c r="B58" i="4"/>
  <c r="C146" i="4" l="1"/>
  <c r="B59" i="4"/>
  <c r="C147" i="4" l="1"/>
  <c r="B60" i="4"/>
  <c r="C148" i="4" l="1"/>
  <c r="B61" i="4"/>
  <c r="C149" i="4" l="1"/>
  <c r="B62" i="4"/>
  <c r="C150" i="4" l="1"/>
  <c r="B63" i="4"/>
  <c r="C151" i="4" l="1"/>
  <c r="B64" i="4"/>
  <c r="C152" i="4" l="1"/>
  <c r="B65" i="4"/>
  <c r="C153" i="4" l="1"/>
  <c r="B66" i="4"/>
  <c r="C154" i="4" l="1"/>
  <c r="B67" i="4"/>
  <c r="C155" i="4" l="1"/>
  <c r="B68" i="4"/>
  <c r="C156" i="4" l="1"/>
  <c r="B69" i="4"/>
  <c r="C157" i="4" l="1"/>
  <c r="B70" i="4"/>
  <c r="C158" i="4" l="1"/>
  <c r="B71" i="4"/>
  <c r="C159" i="4" l="1"/>
  <c r="B72" i="4"/>
  <c r="C160" i="4" l="1"/>
  <c r="B73" i="4"/>
  <c r="C161" i="4" l="1"/>
  <c r="B74" i="4"/>
  <c r="C162" i="4" l="1"/>
  <c r="B75" i="4"/>
  <c r="C163" i="4" l="1"/>
  <c r="B76" i="4"/>
  <c r="C164" i="4" l="1"/>
  <c r="B77" i="4"/>
  <c r="C165" i="4" l="1"/>
  <c r="B78" i="4"/>
  <c r="C166" i="4" l="1"/>
  <c r="B79" i="4"/>
  <c r="C167" i="4" l="1"/>
  <c r="B80" i="4"/>
  <c r="C168" i="4" l="1"/>
  <c r="B81" i="4"/>
  <c r="C169" i="4" l="1"/>
  <c r="B82" i="4"/>
  <c r="C170" i="4" l="1"/>
  <c r="B83" i="4"/>
  <c r="C171" i="4" l="1"/>
  <c r="B84" i="4"/>
  <c r="C172" i="4" l="1"/>
  <c r="B85" i="4"/>
  <c r="C173" i="4" l="1"/>
  <c r="B86" i="4"/>
  <c r="C174" i="4" l="1"/>
  <c r="B87" i="4"/>
  <c r="C175" i="4" l="1"/>
  <c r="B88" i="4"/>
  <c r="C176" i="4" l="1"/>
  <c r="B89" i="4"/>
  <c r="C177" i="4" l="1"/>
  <c r="B90" i="4"/>
  <c r="C178" i="4" l="1"/>
  <c r="B91" i="4"/>
  <c r="C179" i="4" l="1"/>
  <c r="B92" i="4"/>
  <c r="C180" i="4" l="1"/>
  <c r="B93" i="4"/>
  <c r="C181" i="4" l="1"/>
  <c r="B94" i="4"/>
  <c r="C182" i="4" l="1"/>
  <c r="B95" i="4"/>
  <c r="C183" i="4" l="1"/>
  <c r="B96" i="4"/>
  <c r="C184" i="4" l="1"/>
  <c r="B97" i="4"/>
  <c r="C185" i="4" l="1"/>
  <c r="B98" i="4"/>
  <c r="C186" i="4" l="1"/>
  <c r="B99" i="4"/>
  <c r="C187" i="4" l="1"/>
  <c r="B100" i="4"/>
  <c r="C188" i="4" l="1"/>
  <c r="B101" i="4"/>
  <c r="C189" i="4" l="1"/>
  <c r="B102" i="4"/>
  <c r="C190" i="4" l="1"/>
  <c r="B103" i="4"/>
  <c r="C191" i="4" l="1"/>
  <c r="B104" i="4"/>
  <c r="C192" i="4" l="1"/>
  <c r="B105" i="4"/>
  <c r="C193" i="4" l="1"/>
  <c r="B106" i="4"/>
  <c r="C194" i="4" l="1"/>
  <c r="B107" i="4"/>
  <c r="C195" i="4" l="1"/>
  <c r="B108" i="4"/>
  <c r="C196" i="4" l="1"/>
  <c r="B109" i="4"/>
  <c r="C197" i="4" l="1"/>
  <c r="B110" i="4"/>
  <c r="C198" i="4" l="1"/>
  <c r="B111" i="4"/>
  <c r="C199" i="4" l="1"/>
  <c r="B112" i="4"/>
  <c r="C200" i="4" l="1"/>
  <c r="B113" i="4"/>
  <c r="C201" i="4" l="1"/>
  <c r="B114" i="4"/>
  <c r="C202" i="4" l="1"/>
  <c r="B115" i="4"/>
  <c r="C203" i="4" l="1"/>
  <c r="B116" i="4"/>
  <c r="C204" i="4" l="1"/>
  <c r="B117" i="4"/>
  <c r="C205" i="4" l="1"/>
  <c r="B118" i="4"/>
  <c r="C206" i="4" l="1"/>
  <c r="B119" i="4"/>
  <c r="C207" i="4" l="1"/>
  <c r="B120" i="4"/>
  <c r="C208" i="4" l="1"/>
  <c r="B121" i="4"/>
  <c r="C209" i="4" l="1"/>
  <c r="B122" i="4"/>
  <c r="C210" i="4" l="1"/>
  <c r="B123" i="4"/>
  <c r="C211" i="4" l="1"/>
  <c r="B124" i="4"/>
  <c r="C212" i="4" l="1"/>
  <c r="B125" i="4"/>
  <c r="C213" i="4" l="1"/>
  <c r="B126" i="4"/>
  <c r="C214" i="4" l="1"/>
  <c r="B127" i="4"/>
  <c r="C215" i="4" l="1"/>
  <c r="B128" i="4"/>
  <c r="C216" i="4" l="1"/>
  <c r="B129" i="4"/>
  <c r="C217" i="4" l="1"/>
  <c r="B130" i="4"/>
  <c r="C218" i="4" l="1"/>
  <c r="B131" i="4"/>
  <c r="C219" i="4" l="1"/>
  <c r="B132" i="4"/>
  <c r="C220" i="4" l="1"/>
  <c r="C221" i="4" l="1"/>
  <c r="C222" i="4" l="1"/>
  <c r="C223" i="4" l="1"/>
  <c r="C224" i="4" l="1"/>
  <c r="C225" i="4" l="1"/>
  <c r="C226" i="4" l="1"/>
  <c r="C227" i="4" l="1"/>
  <c r="C228" i="4" l="1"/>
  <c r="C229" i="4" l="1"/>
  <c r="C230" i="4" l="1"/>
  <c r="C231" i="4" l="1"/>
  <c r="C232" i="4" l="1"/>
  <c r="C233" i="4" l="1"/>
  <c r="C234" i="4" l="1"/>
  <c r="C235" i="4" l="1"/>
  <c r="C236" i="4" l="1"/>
  <c r="C237" i="4" l="1"/>
  <c r="C238" i="4" l="1"/>
  <c r="C239" i="4" l="1"/>
  <c r="C240" i="4" l="1"/>
  <c r="C241" i="4" l="1"/>
  <c r="C242" i="4" l="1"/>
  <c r="C243" i="4" l="1"/>
  <c r="C244" i="4" l="1"/>
  <c r="C245" i="4" l="1"/>
  <c r="C246" i="4" l="1"/>
  <c r="C247" i="4" l="1"/>
  <c r="C248" i="4" l="1"/>
  <c r="C249" i="4" l="1"/>
  <c r="C250" i="4" l="1"/>
  <c r="C251" i="4" l="1"/>
  <c r="C252" i="4" l="1"/>
  <c r="C253" i="4" l="1"/>
  <c r="C254" i="4" l="1"/>
  <c r="C255" i="4" l="1"/>
  <c r="C256" i="4" l="1"/>
  <c r="C257" i="4" l="1"/>
  <c r="C258" i="4" l="1"/>
  <c r="C259" i="4" l="1"/>
  <c r="C260" i="4" l="1"/>
  <c r="C261" i="4" l="1"/>
  <c r="C262" i="4" l="1"/>
  <c r="C263" i="4" l="1"/>
  <c r="C264" i="4" l="1"/>
  <c r="C265" i="4" l="1"/>
  <c r="C266" i="4" l="1"/>
  <c r="C267" i="4" l="1"/>
  <c r="C268" i="4" l="1"/>
  <c r="C269" i="4" l="1"/>
  <c r="C270" i="4" l="1"/>
  <c r="C271" i="4" l="1"/>
  <c r="C272" i="4" l="1"/>
  <c r="C273" i="4" l="1"/>
  <c r="C274" i="4" l="1"/>
  <c r="C275" i="4" l="1"/>
  <c r="C276" i="4" l="1"/>
  <c r="C277" i="4" l="1"/>
  <c r="C278" i="4" l="1"/>
  <c r="C279" i="4" l="1"/>
  <c r="C280" i="4" l="1"/>
  <c r="C281" i="4" l="1"/>
  <c r="C282" i="4" l="1"/>
  <c r="C283" i="4" l="1"/>
  <c r="C284" i="4" l="1"/>
  <c r="C285" i="4" l="1"/>
  <c r="C286" i="4" l="1"/>
  <c r="C287" i="4" l="1"/>
  <c r="C288" i="4" l="1"/>
  <c r="C289" i="4" l="1"/>
  <c r="C290" i="4" l="1"/>
  <c r="C291" i="4" l="1"/>
  <c r="C292" i="4" l="1"/>
  <c r="C293" i="4" l="1"/>
  <c r="C294" i="4" l="1"/>
  <c r="C295" i="4" l="1"/>
  <c r="C296" i="4" l="1"/>
  <c r="C297" i="4" l="1"/>
  <c r="C298" i="4" l="1"/>
  <c r="C299" i="4" l="1"/>
  <c r="C300" i="4" l="1"/>
  <c r="C301" i="4" l="1"/>
  <c r="C302" i="4" l="1"/>
  <c r="C303" i="4" l="1"/>
  <c r="C304" i="4" l="1"/>
  <c r="C305" i="4" l="1"/>
  <c r="C306" i="4" l="1"/>
  <c r="C307" i="4" l="1"/>
  <c r="C308" i="4" l="1"/>
  <c r="C309" i="4" l="1"/>
  <c r="C310" i="4" l="1"/>
  <c r="C311" i="4" l="1"/>
  <c r="C312" i="4" l="1"/>
  <c r="C313" i="4" l="1"/>
  <c r="C314" i="4" l="1"/>
  <c r="C315" i="4" l="1"/>
  <c r="C316" i="4" l="1"/>
  <c r="C317" i="4" l="1"/>
  <c r="C318" i="4" l="1"/>
  <c r="C319" i="4" l="1"/>
  <c r="C320" i="4" l="1"/>
  <c r="C321" i="4" l="1"/>
  <c r="C322" i="4" l="1"/>
  <c r="C323" i="4" l="1"/>
  <c r="C324" i="4" l="1"/>
  <c r="C325" i="4" l="1"/>
  <c r="C326" i="4" l="1"/>
  <c r="C327" i="4" l="1"/>
  <c r="C328" i="4" l="1"/>
  <c r="C329" i="4" l="1"/>
  <c r="C330" i="4" l="1"/>
  <c r="C331" i="4" l="1"/>
  <c r="C332" i="4" l="1"/>
  <c r="C333" i="4" l="1"/>
  <c r="C334" i="4" l="1"/>
  <c r="C335" i="4" l="1"/>
  <c r="C336" i="4" l="1"/>
  <c r="C337" i="4" l="1"/>
  <c r="C338" i="4" l="1"/>
  <c r="C339" i="4" l="1"/>
  <c r="C340" i="4" l="1"/>
  <c r="C341" i="4" l="1"/>
  <c r="C342" i="4" l="1"/>
  <c r="C343" i="4" l="1"/>
  <c r="C344" i="4" l="1"/>
  <c r="C345" i="4" l="1"/>
  <c r="C346" i="4" l="1"/>
  <c r="C347" i="4" l="1"/>
  <c r="C348" i="4" l="1"/>
  <c r="C349" i="4" l="1"/>
  <c r="C350" i="4" l="1"/>
  <c r="C351" i="4" l="1"/>
  <c r="C352" i="4" l="1"/>
  <c r="C353" i="4" l="1"/>
  <c r="C354" i="4" l="1"/>
  <c r="C355" i="4" l="1"/>
  <c r="C356" i="4" l="1"/>
  <c r="C357" i="4" l="1"/>
  <c r="C358" i="4" l="1"/>
  <c r="C359" i="4" l="1"/>
  <c r="C360" i="4" l="1"/>
  <c r="C361" i="4" l="1"/>
  <c r="C362" i="4" l="1"/>
  <c r="C363" i="4" l="1"/>
  <c r="C364" i="4" l="1"/>
  <c r="C365" i="4" l="1"/>
  <c r="C366" i="4" l="1"/>
  <c r="C367" i="4" l="1"/>
  <c r="C368" i="4" l="1"/>
  <c r="C369" i="4" l="1"/>
  <c r="C370" i="4" l="1"/>
  <c r="C371" i="4" l="1"/>
  <c r="C372" i="4" l="1"/>
  <c r="C373" i="4" l="1"/>
  <c r="C374" i="4" l="1"/>
  <c r="C375" i="4" l="1"/>
  <c r="C376" i="4" l="1"/>
  <c r="C377" i="4" l="1"/>
  <c r="C378" i="4" l="1"/>
  <c r="C379" i="4" l="1"/>
  <c r="C380" i="4" l="1"/>
  <c r="C381" i="4" l="1"/>
  <c r="C382" i="4" l="1"/>
  <c r="C383" i="4" l="1"/>
  <c r="C384" i="4" l="1"/>
  <c r="C385" i="4" l="1"/>
  <c r="C386" i="4" l="1"/>
  <c r="C387" i="4" l="1"/>
  <c r="C388" i="4" l="1"/>
  <c r="C389" i="4" l="1"/>
  <c r="C390" i="4" l="1"/>
  <c r="C391" i="4" l="1"/>
  <c r="C392" i="4" l="1"/>
  <c r="C393" i="4" l="1"/>
  <c r="C394" i="4" l="1"/>
  <c r="C395" i="4" l="1"/>
  <c r="C396" i="4" l="1"/>
  <c r="C397" i="4" l="1"/>
  <c r="C398" i="4" l="1"/>
  <c r="C399" i="4" l="1"/>
  <c r="C400" i="4" l="1"/>
  <c r="C401" i="4" l="1"/>
  <c r="C402" i="4" l="1"/>
  <c r="C403" i="4" l="1"/>
  <c r="C404" i="4" l="1"/>
  <c r="C405" i="4" l="1"/>
  <c r="C406" i="4" l="1"/>
  <c r="C407" i="4" l="1"/>
  <c r="C408" i="4" l="1"/>
  <c r="C409" i="4" l="1"/>
  <c r="C410" i="4" l="1"/>
  <c r="C411" i="4" l="1"/>
  <c r="C412" i="4" l="1"/>
  <c r="C413" i="4" l="1"/>
  <c r="C414" i="4" l="1"/>
  <c r="C415" i="4" l="1"/>
  <c r="C416" i="4" l="1"/>
  <c r="C417" i="4" l="1"/>
  <c r="C418" i="4" l="1"/>
  <c r="C419" i="4" l="1"/>
  <c r="C420" i="4" l="1"/>
  <c r="C421" i="4" l="1"/>
  <c r="C422" i="4" l="1"/>
  <c r="C423" i="4" l="1"/>
  <c r="C424" i="4" l="1"/>
  <c r="C425" i="4" l="1"/>
  <c r="C426" i="4" l="1"/>
  <c r="C427" i="4" l="1"/>
  <c r="C428" i="4" l="1"/>
  <c r="C429" i="4" l="1"/>
  <c r="C430" i="4" l="1"/>
  <c r="C431" i="4" l="1"/>
  <c r="C432" i="4" l="1"/>
  <c r="C433" i="4" l="1"/>
  <c r="C434" i="4" l="1"/>
  <c r="C435" i="4" l="1"/>
  <c r="C436" i="4" l="1"/>
  <c r="C437" i="4" l="1"/>
  <c r="C438" i="4" l="1"/>
  <c r="C439" i="4" l="1"/>
  <c r="C440" i="4" l="1"/>
  <c r="C441" i="4" l="1"/>
  <c r="C442" i="4" l="1"/>
  <c r="C443" i="4" l="1"/>
  <c r="C444" i="4" l="1"/>
  <c r="C445" i="4" l="1"/>
  <c r="C446" i="4" l="1"/>
  <c r="C447" i="4" l="1"/>
  <c r="C448" i="4" l="1"/>
  <c r="C449" i="4" l="1"/>
  <c r="C450" i="4" l="1"/>
  <c r="C451" i="4" l="1"/>
  <c r="C452" i="4" l="1"/>
  <c r="C453" i="4" l="1"/>
  <c r="C454" i="4" l="1"/>
  <c r="C455" i="4" l="1"/>
  <c r="C456" i="4" l="1"/>
  <c r="C457" i="4" l="1"/>
  <c r="C458" i="4" l="1"/>
  <c r="C459" i="4" l="1"/>
  <c r="C460" i="4" l="1"/>
  <c r="C461" i="4" l="1"/>
  <c r="C462" i="4" l="1"/>
  <c r="C463" i="4" l="1"/>
  <c r="C464" i="4" l="1"/>
  <c r="C465" i="4" l="1"/>
  <c r="C466" i="4" l="1"/>
  <c r="C467" i="4" l="1"/>
  <c r="C468" i="4" l="1"/>
  <c r="C469" i="4" l="1"/>
  <c r="C470" i="4" l="1"/>
  <c r="C471" i="4" l="1"/>
  <c r="C472" i="4" l="1"/>
  <c r="C473" i="4" l="1"/>
  <c r="C474" i="4" l="1"/>
  <c r="C475" i="4" l="1"/>
  <c r="C476" i="4" l="1"/>
  <c r="C477" i="4" l="1"/>
  <c r="C478" i="4" l="1"/>
  <c r="C479" i="4" l="1"/>
  <c r="C480" i="4" l="1"/>
  <c r="C481" i="4" l="1"/>
  <c r="C482" i="4" l="1"/>
  <c r="C483" i="4" l="1"/>
  <c r="C484" i="4" l="1"/>
  <c r="C485" i="4" l="1"/>
  <c r="C486" i="4" l="1"/>
  <c r="C487" i="4" l="1"/>
  <c r="C488" i="4" l="1"/>
  <c r="C489" i="4" l="1"/>
  <c r="C490" i="4" l="1"/>
  <c r="C491" i="4" l="1"/>
  <c r="C492" i="4" l="1"/>
  <c r="C493" i="4" l="1"/>
  <c r="C494" i="4" l="1"/>
  <c r="C495" i="4" l="1"/>
  <c r="C496" i="4" l="1"/>
  <c r="C497" i="4" l="1"/>
  <c r="C498" i="4" l="1"/>
  <c r="C499" i="4" l="1"/>
  <c r="C500" i="4" l="1"/>
  <c r="C501" i="4" l="1"/>
  <c r="C502" i="4" l="1"/>
  <c r="C503" i="4" l="1"/>
  <c r="C504" i="4" l="1"/>
  <c r="C505" i="4" l="1"/>
  <c r="C506" i="4" l="1"/>
  <c r="C507" i="4" l="1"/>
  <c r="C508" i="4" l="1"/>
  <c r="C509" i="4" l="1"/>
  <c r="C510" i="4" l="1"/>
  <c r="C511" i="4" l="1"/>
  <c r="C512" i="4" l="1"/>
  <c r="C513" i="4" l="1"/>
  <c r="C514" i="4" l="1"/>
  <c r="C515" i="4" l="1"/>
  <c r="C516" i="4" l="1"/>
  <c r="C517" i="4" l="1"/>
  <c r="C518" i="4" l="1"/>
  <c r="C519" i="4" l="1"/>
  <c r="C520" i="4" l="1"/>
  <c r="C521" i="4" l="1"/>
  <c r="C522" i="4" l="1"/>
  <c r="C523" i="4" l="1"/>
  <c r="C524" i="4" l="1"/>
  <c r="C525" i="4" l="1"/>
  <c r="C526" i="4" l="1"/>
  <c r="C527" i="4" l="1"/>
  <c r="C528" i="4" l="1"/>
  <c r="G19" i="4" l="1"/>
  <c r="G23" i="4"/>
  <c r="C529" i="4"/>
  <c r="C530" i="4" l="1"/>
  <c r="C531" i="4" l="1"/>
  <c r="C532" i="4" l="1"/>
  <c r="C533" i="4" l="1"/>
  <c r="C534" i="4" l="1"/>
  <c r="C535" i="4" l="1"/>
  <c r="C536" i="4" l="1"/>
  <c r="C537" i="4" l="1"/>
  <c r="C538" i="4" l="1"/>
  <c r="C539" i="4" l="1"/>
  <c r="C540" i="4" l="1"/>
  <c r="C541" i="4" l="1"/>
  <c r="C542" i="4" l="1"/>
  <c r="C543" i="4" l="1"/>
  <c r="C544" i="4" l="1"/>
  <c r="C545" i="4" l="1"/>
  <c r="C546" i="4" l="1"/>
  <c r="C547" i="4" l="1"/>
  <c r="C548" i="4" l="1"/>
  <c r="C549" i="4" l="1"/>
  <c r="C550" i="4" l="1"/>
  <c r="C551" i="4" l="1"/>
  <c r="C552" i="4" l="1"/>
  <c r="C553" i="4" l="1"/>
  <c r="C554" i="4" l="1"/>
  <c r="C555" i="4" l="1"/>
  <c r="C556" i="4" l="1"/>
  <c r="C557" i="4" l="1"/>
  <c r="C558" i="4" l="1"/>
  <c r="C559" i="4" l="1"/>
  <c r="C560" i="4" l="1"/>
  <c r="C561" i="4" l="1"/>
  <c r="C562" i="4" l="1"/>
  <c r="C563" i="4" l="1"/>
  <c r="C564" i="4" l="1"/>
  <c r="C565" i="4" l="1"/>
  <c r="C566" i="4" l="1"/>
  <c r="C567" i="4" l="1"/>
  <c r="C568" i="4" l="1"/>
  <c r="C569" i="4" l="1"/>
  <c r="C570" i="4" l="1"/>
  <c r="C571" i="4" l="1"/>
  <c r="C572" i="4" l="1"/>
  <c r="C573" i="4" l="1"/>
  <c r="C574" i="4" l="1"/>
  <c r="C575" i="4" l="1"/>
  <c r="C576" i="4" l="1"/>
  <c r="C577" i="4" l="1"/>
  <c r="C578" i="4" l="1"/>
  <c r="C579" i="4" l="1"/>
  <c r="C580" i="4" l="1"/>
  <c r="C581" i="4" l="1"/>
  <c r="C582" i="4" l="1"/>
  <c r="C583" i="4" l="1"/>
  <c r="C584" i="4" l="1"/>
  <c r="C585" i="4" l="1"/>
  <c r="C586" i="4" l="1"/>
  <c r="C587" i="4" l="1"/>
  <c r="C588" i="4" l="1"/>
  <c r="C589" i="4" l="1"/>
  <c r="C590" i="4" l="1"/>
  <c r="C591" i="4" l="1"/>
  <c r="C592" i="4" l="1"/>
  <c r="C593" i="4" l="1"/>
  <c r="C594" i="4" l="1"/>
  <c r="C595" i="4" l="1"/>
  <c r="C596" i="4" l="1"/>
  <c r="C597" i="4" l="1"/>
  <c r="C598" i="4" l="1"/>
  <c r="C599" i="4" l="1"/>
  <c r="C600" i="4" l="1"/>
  <c r="C601" i="4" l="1"/>
  <c r="C602" i="4" l="1"/>
  <c r="C603" i="4" l="1"/>
  <c r="C604" i="4" l="1"/>
  <c r="C605" i="4" l="1"/>
  <c r="C606" i="4" l="1"/>
  <c r="C607" i="4" l="1"/>
  <c r="C608" i="4" l="1"/>
  <c r="C609" i="4" l="1"/>
  <c r="C610" i="4" l="1"/>
  <c r="C611" i="4" l="1"/>
  <c r="C612" i="4" l="1"/>
  <c r="C613" i="4" l="1"/>
  <c r="C614" i="4" l="1"/>
  <c r="C615" i="4" l="1"/>
  <c r="C616" i="4" l="1"/>
  <c r="C617" i="4" l="1"/>
  <c r="C618" i="4" l="1"/>
  <c r="C619" i="4" l="1"/>
  <c r="C620" i="4" l="1"/>
  <c r="C621" i="4" l="1"/>
  <c r="C622" i="4" l="1"/>
  <c r="C623" i="4" l="1"/>
  <c r="C624" i="4" l="1"/>
  <c r="C625" i="4" l="1"/>
  <c r="C626" i="4" l="1"/>
  <c r="C627" i="4" l="1"/>
  <c r="C628" i="4" l="1"/>
  <c r="C629" i="4" l="1"/>
  <c r="C630" i="4" l="1"/>
  <c r="C631" i="4" l="1"/>
  <c r="C632" i="4" l="1"/>
  <c r="C633" i="4" l="1"/>
  <c r="C634" i="4" l="1"/>
  <c r="C635" i="4" l="1"/>
  <c r="C636" i="4" l="1"/>
  <c r="C637" i="4" l="1"/>
  <c r="C638" i="4" l="1"/>
  <c r="C639" i="4" l="1"/>
  <c r="C640" i="4" l="1"/>
  <c r="C641" i="4" l="1"/>
  <c r="C642" i="4" l="1"/>
  <c r="C643" i="4" l="1"/>
  <c r="C644" i="4" l="1"/>
  <c r="C645" i="4" l="1"/>
  <c r="C646" i="4" l="1"/>
  <c r="C647" i="4" l="1"/>
  <c r="C648" i="4" l="1"/>
  <c r="C649" i="4" l="1"/>
  <c r="C650" i="4" l="1"/>
  <c r="C651" i="4" l="1"/>
  <c r="C652" i="4" l="1"/>
  <c r="C653" i="4" l="1"/>
  <c r="C654" i="4" l="1"/>
  <c r="C655" i="4" l="1"/>
  <c r="C656" i="4" l="1"/>
  <c r="C657" i="4" l="1"/>
  <c r="C658" i="4" l="1"/>
  <c r="C659" i="4" l="1"/>
  <c r="C660" i="4" l="1"/>
  <c r="C661" i="4" l="1"/>
  <c r="C662" i="4" l="1"/>
  <c r="C663" i="4" l="1"/>
  <c r="C664" i="4" l="1"/>
  <c r="C665" i="4" l="1"/>
  <c r="C666" i="4" l="1"/>
  <c r="C667" i="4" l="1"/>
  <c r="C668" i="4" l="1"/>
  <c r="C669" i="4" l="1"/>
  <c r="C670" i="4" l="1"/>
  <c r="C671" i="4" l="1"/>
  <c r="C672" i="4" l="1"/>
  <c r="C673" i="4" l="1"/>
  <c r="C674" i="4" l="1"/>
  <c r="C675" i="4" l="1"/>
  <c r="C676" i="4" l="1"/>
  <c r="C677" i="4" l="1"/>
  <c r="C678" i="4" l="1"/>
  <c r="C679" i="4" l="1"/>
  <c r="C680" i="4" l="1"/>
  <c r="C681" i="4" l="1"/>
  <c r="C682" i="4" l="1"/>
  <c r="C683" i="4" l="1"/>
  <c r="C684" i="4" l="1"/>
  <c r="C685" i="4" l="1"/>
  <c r="C686" i="4" l="1"/>
  <c r="C687" i="4" l="1"/>
  <c r="C688" i="4" l="1"/>
  <c r="C689" i="4" l="1"/>
  <c r="C690" i="4" l="1"/>
  <c r="C691" i="4" l="1"/>
  <c r="C692" i="4" l="1"/>
  <c r="C693" i="4" l="1"/>
  <c r="C694" i="4" l="1"/>
  <c r="C695" i="4" l="1"/>
  <c r="C696" i="4" l="1"/>
  <c r="C697" i="4" l="1"/>
  <c r="C698" i="4" l="1"/>
  <c r="C699" i="4" l="1"/>
  <c r="C700" i="4" l="1"/>
  <c r="C701" i="4" l="1"/>
  <c r="C702" i="4" l="1"/>
  <c r="C703" i="4" l="1"/>
  <c r="C704" i="4" l="1"/>
  <c r="C705" i="4" l="1"/>
  <c r="C706" i="4" l="1"/>
  <c r="C707" i="4" l="1"/>
  <c r="C708" i="4" l="1"/>
  <c r="C709" i="4" l="1"/>
  <c r="C710" i="4" l="1"/>
  <c r="C711" i="4" l="1"/>
  <c r="C712" i="4" l="1"/>
  <c r="C713" i="4" l="1"/>
  <c r="C714" i="4" l="1"/>
  <c r="C715" i="4" l="1"/>
  <c r="C716" i="4" l="1"/>
  <c r="C717" i="4" l="1"/>
  <c r="C718" i="4" l="1"/>
  <c r="C719" i="4" l="1"/>
  <c r="C720" i="4" l="1"/>
  <c r="C721" i="4" l="1"/>
  <c r="C722" i="4" l="1"/>
  <c r="C723" i="4" l="1"/>
  <c r="C724" i="4" l="1"/>
  <c r="C725" i="4" l="1"/>
  <c r="C726" i="4" l="1"/>
  <c r="C727" i="4" l="1"/>
  <c r="C728" i="4" l="1"/>
  <c r="C729" i="4" l="1"/>
  <c r="C730" i="4" l="1"/>
  <c r="C731" i="4" l="1"/>
  <c r="C732" i="4" l="1"/>
  <c r="C733" i="4" l="1"/>
  <c r="C734" i="4" l="1"/>
  <c r="C735" i="4" l="1"/>
  <c r="C736" i="4" l="1"/>
  <c r="C737" i="4" l="1"/>
  <c r="C738" i="4" l="1"/>
  <c r="C739" i="4" l="1"/>
  <c r="C740" i="4" l="1"/>
  <c r="C741" i="4" l="1"/>
  <c r="C742" i="4" l="1"/>
  <c r="C743" i="4" l="1"/>
  <c r="C744" i="4" l="1"/>
  <c r="C745" i="4" l="1"/>
  <c r="C746" i="4" l="1"/>
  <c r="C747" i="4" l="1"/>
  <c r="C748" i="4" l="1"/>
  <c r="C749" i="4" l="1"/>
  <c r="C750" i="4" l="1"/>
  <c r="C751" i="4" l="1"/>
  <c r="C752" i="4" l="1"/>
  <c r="C753" i="4" l="1"/>
  <c r="C754" i="4" l="1"/>
  <c r="C755" i="4" l="1"/>
  <c r="C756" i="4" l="1"/>
  <c r="C757" i="4" l="1"/>
  <c r="C758" i="4" l="1"/>
  <c r="C759" i="4" l="1"/>
  <c r="C760" i="4" l="1"/>
  <c r="C761" i="4" l="1"/>
  <c r="C762" i="4" l="1"/>
  <c r="C763" i="4" l="1"/>
  <c r="C764" i="4" l="1"/>
  <c r="C765" i="4" l="1"/>
  <c r="C766" i="4" l="1"/>
  <c r="C767" i="4" l="1"/>
  <c r="C768" i="4" l="1"/>
  <c r="C769" i="4" l="1"/>
  <c r="C770" i="4" l="1"/>
  <c r="C771" i="4" l="1"/>
  <c r="C772" i="4" l="1"/>
  <c r="C773" i="4" l="1"/>
  <c r="C774" i="4" l="1"/>
  <c r="C775" i="4" l="1"/>
  <c r="C776" i="4" l="1"/>
  <c r="C777" i="4" l="1"/>
  <c r="C778" i="4" l="1"/>
  <c r="C779" i="4" l="1"/>
  <c r="C780" i="4" l="1"/>
  <c r="C781" i="4" l="1"/>
  <c r="C782" i="4" l="1"/>
  <c r="C783" i="4" l="1"/>
  <c r="C784" i="4" l="1"/>
  <c r="C785" i="4" l="1"/>
  <c r="C786" i="4" l="1"/>
  <c r="C787" i="4" l="1"/>
  <c r="C788" i="4" l="1"/>
  <c r="C789" i="4" l="1"/>
  <c r="C790" i="4" l="1"/>
  <c r="C791" i="4" l="1"/>
  <c r="C792" i="4" l="1"/>
  <c r="C793" i="4" l="1"/>
  <c r="C794" i="4" l="1"/>
  <c r="C795" i="4" l="1"/>
  <c r="C796" i="4" l="1"/>
  <c r="C797" i="4" l="1"/>
  <c r="C798" i="4" l="1"/>
  <c r="C799" i="4" l="1"/>
  <c r="C800" i="4" l="1"/>
  <c r="C801" i="4" l="1"/>
  <c r="C802" i="4" l="1"/>
  <c r="C803" i="4" l="1"/>
  <c r="C804" i="4" l="1"/>
  <c r="C805" i="4" l="1"/>
  <c r="C806" i="4" l="1"/>
  <c r="C807" i="4" l="1"/>
  <c r="C808" i="4" l="1"/>
  <c r="C809" i="4" l="1"/>
  <c r="C810" i="4" l="1"/>
  <c r="C811" i="4" l="1"/>
  <c r="C812" i="4" l="1"/>
  <c r="C813" i="4" l="1"/>
  <c r="C814" i="4" l="1"/>
  <c r="C815" i="4" l="1"/>
  <c r="C816" i="4" l="1"/>
  <c r="C817" i="4" l="1"/>
  <c r="C818" i="4" l="1"/>
  <c r="C819" i="4" l="1"/>
  <c r="C820" i="4" l="1"/>
  <c r="C821" i="4" l="1"/>
  <c r="C822" i="4" l="1"/>
  <c r="C823" i="4" l="1"/>
  <c r="C824" i="4" l="1"/>
  <c r="C825" i="4" l="1"/>
  <c r="C826" i="4" l="1"/>
  <c r="C827" i="4" l="1"/>
  <c r="C828" i="4" l="1"/>
  <c r="C829" i="4" l="1"/>
  <c r="C830" i="4" l="1"/>
  <c r="C831" i="4" l="1"/>
  <c r="C832" i="4" l="1"/>
  <c r="C833" i="4" l="1"/>
  <c r="C834" i="4" l="1"/>
  <c r="C835" i="4" l="1"/>
  <c r="C836" i="4" l="1"/>
  <c r="C837" i="4" l="1"/>
  <c r="C838" i="4" l="1"/>
  <c r="C839" i="4" l="1"/>
  <c r="C840" i="4" l="1"/>
  <c r="C841" i="4" l="1"/>
  <c r="C842" i="4" l="1"/>
  <c r="C843" i="4" l="1"/>
  <c r="C844" i="4" l="1"/>
  <c r="C845" i="4" l="1"/>
  <c r="C846" i="4" l="1"/>
  <c r="C847" i="4" l="1"/>
  <c r="C848" i="4" l="1"/>
  <c r="C849" i="4" l="1"/>
  <c r="C850" i="4" l="1"/>
  <c r="C851" i="4" l="1"/>
  <c r="C852" i="4" l="1"/>
  <c r="C853" i="4" l="1"/>
  <c r="C854" i="4" l="1"/>
  <c r="C855" i="4" l="1"/>
  <c r="C856" i="4" l="1"/>
  <c r="C857" i="4" l="1"/>
  <c r="C858" i="4" l="1"/>
  <c r="C859" i="4" l="1"/>
  <c r="C860" i="4" l="1"/>
  <c r="C861" i="4" l="1"/>
  <c r="C862" i="4" l="1"/>
  <c r="C863" i="4" l="1"/>
  <c r="C864" i="4" l="1"/>
  <c r="C865" i="4" l="1"/>
  <c r="C866" i="4" l="1"/>
  <c r="C867" i="4" l="1"/>
  <c r="C868" i="4" l="1"/>
  <c r="C869" i="4" l="1"/>
  <c r="C870" i="4" l="1"/>
  <c r="C871" i="4" l="1"/>
  <c r="C872" i="4" l="1"/>
  <c r="C873" i="4" l="1"/>
  <c r="C874" i="4" l="1"/>
  <c r="C875" i="4" l="1"/>
  <c r="C876" i="4" l="1"/>
  <c r="C877" i="4" l="1"/>
  <c r="C878" i="4" l="1"/>
  <c r="C879" i="4" l="1"/>
  <c r="C880" i="4" l="1"/>
  <c r="C881" i="4" l="1"/>
  <c r="C882" i="4" l="1"/>
  <c r="C883" i="4" l="1"/>
  <c r="C884" i="4" l="1"/>
  <c r="C885" i="4" l="1"/>
  <c r="C886" i="4" l="1"/>
  <c r="C887" i="4" l="1"/>
  <c r="C888" i="4" l="1"/>
  <c r="C889" i="4" l="1"/>
  <c r="C890" i="4" l="1"/>
  <c r="C891" i="4" l="1"/>
  <c r="C892" i="4" l="1"/>
  <c r="C893" i="4" l="1"/>
  <c r="C894" i="4" l="1"/>
  <c r="C895" i="4" l="1"/>
  <c r="C896" i="4" l="1"/>
  <c r="C897" i="4" l="1"/>
  <c r="C898" i="4" l="1"/>
  <c r="C899" i="4" l="1"/>
  <c r="C900" i="4" l="1"/>
  <c r="C901" i="4" l="1"/>
  <c r="C902" i="4" l="1"/>
  <c r="C903" i="4" l="1"/>
  <c r="C904" i="4" l="1"/>
  <c r="C905" i="4" l="1"/>
  <c r="C906" i="4" l="1"/>
  <c r="C907" i="4" l="1"/>
  <c r="C908" i="4" l="1"/>
  <c r="C909" i="4" l="1"/>
  <c r="C910" i="4" l="1"/>
  <c r="C911" i="4" l="1"/>
  <c r="C912" i="4" l="1"/>
  <c r="C913" i="4" l="1"/>
  <c r="C914" i="4" l="1"/>
  <c r="C915" i="4" l="1"/>
  <c r="C916" i="4" l="1"/>
  <c r="C917" i="4" l="1"/>
  <c r="C918" i="4" l="1"/>
  <c r="C919" i="4" l="1"/>
  <c r="C920" i="4" l="1"/>
  <c r="C921" i="4" l="1"/>
  <c r="C922" i="4" l="1"/>
  <c r="C923" i="4" l="1"/>
  <c r="C924" i="4" l="1"/>
  <c r="C925" i="4" l="1"/>
  <c r="C926" i="4" l="1"/>
  <c r="C927" i="4" l="1"/>
  <c r="C928" i="4" l="1"/>
  <c r="C929" i="4" l="1"/>
  <c r="C930" i="4" l="1"/>
  <c r="C931" i="4" l="1"/>
  <c r="C932" i="4" l="1"/>
  <c r="C933" i="4" l="1"/>
  <c r="C934" i="4" l="1"/>
  <c r="C935" i="4" l="1"/>
  <c r="C936" i="4" l="1"/>
  <c r="C937" i="4" l="1"/>
  <c r="C938" i="4" l="1"/>
  <c r="C939" i="4" l="1"/>
  <c r="C940" i="4" l="1"/>
  <c r="C941" i="4" l="1"/>
  <c r="C942" i="4" l="1"/>
  <c r="C943" i="4" l="1"/>
  <c r="C944" i="4" l="1"/>
  <c r="C945" i="4" l="1"/>
  <c r="C946" i="4" l="1"/>
  <c r="C947" i="4" l="1"/>
  <c r="C948" i="4" l="1"/>
  <c r="C949" i="4" l="1"/>
  <c r="C950" i="4" l="1"/>
  <c r="C951" i="4" l="1"/>
  <c r="C952" i="4" l="1"/>
  <c r="C953" i="4" l="1"/>
  <c r="C954" i="4" l="1"/>
  <c r="C955" i="4" l="1"/>
  <c r="C956" i="4" l="1"/>
  <c r="C957" i="4" l="1"/>
  <c r="C958" i="4" l="1"/>
  <c r="C959" i="4" l="1"/>
  <c r="C960" i="4" l="1"/>
  <c r="C961" i="4" l="1"/>
  <c r="C962" i="4" l="1"/>
  <c r="C963" i="4" l="1"/>
  <c r="C964" i="4" l="1"/>
  <c r="C965" i="4" l="1"/>
  <c r="C966" i="4" l="1"/>
  <c r="C967" i="4" l="1"/>
  <c r="C968" i="4" l="1"/>
  <c r="C969" i="4" l="1"/>
  <c r="C970" i="4" l="1"/>
  <c r="C971" i="4" l="1"/>
  <c r="C972" i="4" l="1"/>
  <c r="C973" i="4" l="1"/>
  <c r="C974" i="4" l="1"/>
  <c r="C975" i="4" l="1"/>
  <c r="C976" i="4" l="1"/>
  <c r="C977" i="4" l="1"/>
  <c r="C978" i="4" l="1"/>
  <c r="C979" i="4" l="1"/>
  <c r="C980" i="4" l="1"/>
  <c r="C981" i="4" l="1"/>
  <c r="C982" i="4" l="1"/>
  <c r="C983" i="4" l="1"/>
  <c r="C984" i="4" l="1"/>
  <c r="C985" i="4" l="1"/>
  <c r="C986" i="4" l="1"/>
  <c r="C987" i="4" l="1"/>
  <c r="C988" i="4" l="1"/>
  <c r="C989" i="4" l="1"/>
  <c r="C990" i="4" l="1"/>
  <c r="C991" i="4" l="1"/>
  <c r="C992" i="4" l="1"/>
  <c r="C993" i="4" l="1"/>
  <c r="C994" i="4" l="1"/>
  <c r="C995" i="4" l="1"/>
  <c r="C996" i="4" l="1"/>
  <c r="C997" i="4" l="1"/>
  <c r="C998" i="4" l="1"/>
  <c r="C999" i="4" l="1"/>
  <c r="C1000" i="4" l="1"/>
  <c r="C1001" i="4" l="1"/>
  <c r="C1002" i="4" l="1"/>
  <c r="C1003" i="4" l="1"/>
  <c r="C1004" i="4" l="1"/>
  <c r="C1005" i="4" l="1"/>
  <c r="C1006" i="4" l="1"/>
  <c r="C1007" i="4" l="1"/>
  <c r="C1008" i="4" l="1"/>
  <c r="C1009" i="4" l="1"/>
  <c r="C1010" i="4" l="1"/>
  <c r="C1011" i="4" l="1"/>
  <c r="C1012" i="4" l="1"/>
  <c r="C1013" i="4" l="1"/>
  <c r="C1014" i="4" l="1"/>
  <c r="C1015" i="4" l="1"/>
  <c r="C1016" i="4" l="1"/>
  <c r="C1017" i="4" l="1"/>
  <c r="C1018" i="4" l="1"/>
  <c r="C1019" i="4" l="1"/>
  <c r="C1020" i="4" l="1"/>
  <c r="C1021" i="4" l="1"/>
  <c r="C1022" i="4" l="1"/>
  <c r="C1023" i="4" l="1"/>
</calcChain>
</file>

<file path=xl/sharedStrings.xml><?xml version="1.0" encoding="utf-8"?>
<sst xmlns="http://schemas.openxmlformats.org/spreadsheetml/2006/main" count="421" uniqueCount="180">
  <si>
    <t>ID</t>
  </si>
  <si>
    <t>PM25</t>
  </si>
  <si>
    <t>N</t>
  </si>
  <si>
    <t>S</t>
  </si>
  <si>
    <t>E</t>
  </si>
  <si>
    <t>W</t>
  </si>
  <si>
    <t>RISK</t>
  </si>
  <si>
    <t>County</t>
  </si>
  <si>
    <t>Search Parameters</t>
  </si>
  <si>
    <t>Results</t>
  </si>
  <si>
    <t>EAST-WEST DIRECTIONAL ROADWAY</t>
  </si>
  <si>
    <t>Alameda</t>
  </si>
  <si>
    <t>Contra Costa</t>
  </si>
  <si>
    <t>UNIQUEID</t>
  </si>
  <si>
    <t>NORTH-SOUTH DIRECTIONAL ROADWAY</t>
  </si>
  <si>
    <t>East-West</t>
  </si>
  <si>
    <t>North-South</t>
  </si>
  <si>
    <t>San Francisco</t>
  </si>
  <si>
    <t>Marin</t>
  </si>
  <si>
    <t>Sonoma</t>
  </si>
  <si>
    <t>PM2.5 Concentrations</t>
  </si>
  <si>
    <t>Cancer Risks</t>
  </si>
  <si>
    <t>Napa</t>
  </si>
  <si>
    <t>San Mateo</t>
  </si>
  <si>
    <t>Solano</t>
  </si>
  <si>
    <t>Bay Area Air Quality Management District</t>
  </si>
  <si>
    <t>County specific tables containing estimates of risk and hazard impacts from roadways in the Bay Area.</t>
  </si>
  <si>
    <t>Type</t>
  </si>
  <si>
    <t>Direction</t>
  </si>
  <si>
    <t>PM2.5</t>
  </si>
  <si>
    <t>Alameda-PM2.5-W</t>
  </si>
  <si>
    <t>Alameda-PM2.5-E</t>
  </si>
  <si>
    <t>Risk</t>
  </si>
  <si>
    <t>Alameda-Risk-W</t>
  </si>
  <si>
    <t>Alameda-Risk-E</t>
  </si>
  <si>
    <t>Alameda-PM2.5-S</t>
  </si>
  <si>
    <t>Alameda-PM2.5-N</t>
  </si>
  <si>
    <t>Alameda-Risk-S</t>
  </si>
  <si>
    <t>Alameda-Risk-N</t>
  </si>
  <si>
    <t>Contra.Costa</t>
  </si>
  <si>
    <t>Contra.Costa-PM2.5-W</t>
  </si>
  <si>
    <t>Contra.Costa-PM2.5-E</t>
  </si>
  <si>
    <t>Contra.Costa-Risk-W</t>
  </si>
  <si>
    <t>Contra.Costa-Risk-E</t>
  </si>
  <si>
    <t>Contra.Costa-PM2.5-S</t>
  </si>
  <si>
    <t>Contra.Costa-PM2.5-N</t>
  </si>
  <si>
    <t>Contra.Costa-Risk-S</t>
  </si>
  <si>
    <t>Contra.Costa-Risk-N</t>
  </si>
  <si>
    <t>Marin-PM2.5-W</t>
  </si>
  <si>
    <t>Marin-PM2.5-E</t>
  </si>
  <si>
    <t>Marin-Risk-W</t>
  </si>
  <si>
    <t>Marin-Risk-E</t>
  </si>
  <si>
    <t>Marin-PM2.5-S</t>
  </si>
  <si>
    <t>Marin-PM2.5-N</t>
  </si>
  <si>
    <t>Marin-Risk-S</t>
  </si>
  <si>
    <t>Marin-Risk-N</t>
  </si>
  <si>
    <t>Napa-PM2.5-W</t>
  </si>
  <si>
    <t>Napa-PM2.5-E</t>
  </si>
  <si>
    <t>Napa-Risk-W</t>
  </si>
  <si>
    <t>Napa-Risk-E</t>
  </si>
  <si>
    <t>Napa-PM2.5-S</t>
  </si>
  <si>
    <t>Napa-PM2.5-N</t>
  </si>
  <si>
    <t>Napa-Risk-S</t>
  </si>
  <si>
    <t>Napa-Risk-N</t>
  </si>
  <si>
    <t>San.Francisco</t>
  </si>
  <si>
    <t>San.Francisco-PM2.5-W</t>
  </si>
  <si>
    <t>San.Francisco-PM2.5-E</t>
  </si>
  <si>
    <t>San.Francisco-Risk-W</t>
  </si>
  <si>
    <t>San.Francisco-Risk-E</t>
  </si>
  <si>
    <t>San.Francisco-PM2.5-S</t>
  </si>
  <si>
    <t>San.Francisco-PM2.5-N</t>
  </si>
  <si>
    <t>San.Francisco-Risk-S</t>
  </si>
  <si>
    <t>San.Francisco-Risk-N</t>
  </si>
  <si>
    <t>San.Mateo</t>
  </si>
  <si>
    <t>San.Mateo-PM2.5-W</t>
  </si>
  <si>
    <t>San.Mateo-PM2.5-E</t>
  </si>
  <si>
    <t>San.Mateo-Risk-W</t>
  </si>
  <si>
    <t>San.Mateo-Risk-E</t>
  </si>
  <si>
    <t>San.Mateo-PM2.5-S</t>
  </si>
  <si>
    <t>San.Mateo-PM2.5-N</t>
  </si>
  <si>
    <t>San.Mateo-Risk-S</t>
  </si>
  <si>
    <t>San.Mateo-Risk-N</t>
  </si>
  <si>
    <t>Santa.Clara</t>
  </si>
  <si>
    <t>Santa.Clara-PM2.5-W</t>
  </si>
  <si>
    <t>Santa.Clara-PM2.5-E</t>
  </si>
  <si>
    <t>Santa.Clara-Risk-W</t>
  </si>
  <si>
    <t>Santa.Clara-Risk-E</t>
  </si>
  <si>
    <t>Santa.Clara-PM2.5-S</t>
  </si>
  <si>
    <t>Santa.Clara-PM2.5-N</t>
  </si>
  <si>
    <t>Santa.Clara-Risk-S</t>
  </si>
  <si>
    <t>Santa.Clara-Risk-N</t>
  </si>
  <si>
    <t>Solano-PM2.5-W</t>
  </si>
  <si>
    <t>Solano-PM2.5-E</t>
  </si>
  <si>
    <t>Solano-Risk-W</t>
  </si>
  <si>
    <t>Solano-Risk-E</t>
  </si>
  <si>
    <t>Solano-PM2.5-S</t>
  </si>
  <si>
    <t>Solano-PM2.5-N</t>
  </si>
  <si>
    <t>Solano-Risk-S</t>
  </si>
  <si>
    <t>Solano-Risk-N</t>
  </si>
  <si>
    <t>Sonoma-PM2.5-S</t>
  </si>
  <si>
    <t>Sonoma-PM2.5-N</t>
  </si>
  <si>
    <t>Sonoma-Risk-S</t>
  </si>
  <si>
    <t>Sonoma-Risk-N</t>
  </si>
  <si>
    <t>Sonoma-PM2.5-W</t>
  </si>
  <si>
    <t>Sonoma-PM2.5-E</t>
  </si>
  <si>
    <t>Sonoma-Risk-W</t>
  </si>
  <si>
    <t>Sonoma-Risk-E</t>
  </si>
  <si>
    <t>Santa Clara</t>
  </si>
  <si>
    <t>Annual Average Daily Traffic (ADT)</t>
  </si>
  <si>
    <t>feet</t>
  </si>
  <si>
    <t>closest column</t>
  </si>
  <si>
    <t>Cancer Risk</t>
  </si>
  <si>
    <t>(per million)</t>
  </si>
  <si>
    <t>PM2.5 annual average</t>
  </si>
  <si>
    <t>UNIQUEID2</t>
  </si>
  <si>
    <t>linear interp</t>
  </si>
  <si>
    <t>remainder</t>
  </si>
  <si>
    <t>next value</t>
  </si>
  <si>
    <t>additional</t>
  </si>
  <si>
    <t>pm</t>
  </si>
  <si>
    <t>curr value</t>
  </si>
  <si>
    <t>limits</t>
  </si>
  <si>
    <t>PM</t>
  </si>
  <si>
    <t>Cancer</t>
  </si>
  <si>
    <t>PM array</t>
  </si>
  <si>
    <t>ADT</t>
  </si>
  <si>
    <t>cancer</t>
  </si>
  <si>
    <t>next</t>
  </si>
  <si>
    <t>add</t>
  </si>
  <si>
    <t>total</t>
  </si>
  <si>
    <t>Sources</t>
  </si>
  <si>
    <t>Pleasanton</t>
  </si>
  <si>
    <t>Chevron Refinery</t>
  </si>
  <si>
    <t>Mt. Tamalpias</t>
  </si>
  <si>
    <t>Napa Sewage Treatment Plant</t>
  </si>
  <si>
    <t>San Francisco Sewage Treatment Plant</t>
  </si>
  <si>
    <t>San Mateo Sewage Treatment Plant</t>
  </si>
  <si>
    <t>San Jose Airport</t>
  </si>
  <si>
    <t>Suisun Sewage Treatment Plant</t>
  </si>
  <si>
    <t>Santa Rosa</t>
  </si>
  <si>
    <t>acuteHI</t>
  </si>
  <si>
    <t>chronic</t>
  </si>
  <si>
    <t>AlamedaNS</t>
  </si>
  <si>
    <t>AlamedaEW</t>
  </si>
  <si>
    <t>CCNS</t>
  </si>
  <si>
    <t>CCEW</t>
  </si>
  <si>
    <t>MarinNS</t>
  </si>
  <si>
    <t>MarinEW</t>
  </si>
  <si>
    <t>NapaNS</t>
  </si>
  <si>
    <t>NapaEW</t>
  </si>
  <si>
    <t>SFNS</t>
  </si>
  <si>
    <t>SFEW</t>
  </si>
  <si>
    <t>SMNS</t>
  </si>
  <si>
    <t>SMEW</t>
  </si>
  <si>
    <t>SCNS</t>
  </si>
  <si>
    <t>SCEW</t>
  </si>
  <si>
    <t>SolanoNS</t>
  </si>
  <si>
    <t>SolanoEW</t>
  </si>
  <si>
    <t>SonomaNS</t>
  </si>
  <si>
    <t>SonomaEW</t>
  </si>
  <si>
    <r>
      <t>(ug/m</t>
    </r>
    <r>
      <rPr>
        <vertAlign val="superscript"/>
        <sz val="11"/>
        <rFont val="Calibri"/>
        <family val="2"/>
        <scheme val="minor"/>
      </rPr>
      <t>3</t>
    </r>
    <r>
      <rPr>
        <sz val="11"/>
        <rFont val="Calibri"/>
        <family val="2"/>
        <scheme val="minor"/>
      </rPr>
      <t>)</t>
    </r>
  </si>
  <si>
    <r>
      <t>(</t>
    </r>
    <r>
      <rPr>
        <sz val="20"/>
        <rFont val="Calibri"/>
        <family val="2"/>
      </rPr>
      <t>μ</t>
    </r>
    <r>
      <rPr>
        <sz val="18"/>
        <rFont val="Arial"/>
        <family val="2"/>
      </rPr>
      <t>g/m</t>
    </r>
    <r>
      <rPr>
        <vertAlign val="superscript"/>
        <sz val="18"/>
        <rFont val="Arial"/>
        <family val="2"/>
      </rPr>
      <t>3</t>
    </r>
    <r>
      <rPr>
        <sz val="18"/>
        <rFont val="Arial"/>
        <family val="2"/>
      </rPr>
      <t>)</t>
    </r>
  </si>
  <si>
    <t xml:space="preserve">• County: Select the County where the project is located. The calculator is only applicable for projects within the nine Bay Area counties.  </t>
  </si>
  <si>
    <t>• Annual Average Daily Traffic (ADT):  Enter the annual average daily traffic on the roadway. These data may be collected from the city or the county (if the area is unincorporated).</t>
  </si>
  <si>
    <t>When the user has completed the data entries, the screening level PM2.5 annual average concentration and the cancer risk results will appear in the Results Box on the right.  Please note that the roadway tool is not applicable for California State Highways and the District refers the user to the Highway Screening Analysis Tool at: http://www.baaqmd.gov/Divisions/Planning-and-Research/CEQA-GUIDELINES/Tools-and-Methodology.aspx.</t>
  </si>
  <si>
    <t>INSTRUCTIONS:</t>
  </si>
  <si>
    <t>• Side of the Roadway: Identify on which side of the roadway the project is located.</t>
  </si>
  <si>
    <t xml:space="preserve">• Distance from Roadway: Enter the distance in feet from the nearest edge of the roadway to the project site. The calculator estimates values for distances greater than 10                                                                                                                                                                                                                                                                   feet and less than 1000 feet. For distances greater than 1000 feet, the user can choose to extrapolate values using a distribution curve or apply 1000 feet values for greater distances. </t>
  </si>
  <si>
    <t>Notes and References listed below the Search Boxes</t>
  </si>
  <si>
    <t>Notes and References:</t>
  </si>
  <si>
    <t>1.    Emissions were developed using EMFAC2011 for fleet mix in 2014 assuming 10,000 AADT and includes impacts from diesel and gasoline vehicle exhaust, brake and tire wear, and resuspended dust.  </t>
  </si>
  <si>
    <t>2.    Roadways were modeled using CALINE4 air dispersion model assuming a source length of one kilometer. Meteorological data used to estimate the screening values are noted at the bottom of the “Results” box.  </t>
  </si>
  <si>
    <t xml:space="preserve">3.   Cancer risks were estimated for 70 year lifetime exposure starting in 2014 that includes sensitivity values for early life exposures and OEHHA toxicity values adopted in 2013. </t>
  </si>
  <si>
    <t xml:space="preserve">• Roadway Direction:  Select the orientation that best matches the roadway.  If the roadway orientation is neither clearly north-south nor east-west, use the highest values predicted from either orientation.   </t>
  </si>
  <si>
    <t>Roadway Direction</t>
  </si>
  <si>
    <t>Side of the Roadway</t>
  </si>
  <si>
    <t>Distance from Roadway</t>
  </si>
  <si>
    <t>Roadway Screening Analysis Calculator</t>
  </si>
  <si>
    <t>.</t>
  </si>
  <si>
    <t>Input the site-specific characteristics of your project by using the drop down menu in the “Search Parameter” box.  We recommend that this analysis be used for roadways with 10,000 AADT and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</si>
</sst>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21" x14ac:knownFonts="1">
    <font>
      <sz val="11"/>
      <color theme="1"/>
      <name val="Calibri"/>
      <family val="2"/>
      <scheme val="minor"/>
    </font>
    <font>
      <sz val="10"/>
      <name val="Arial"/>
      <family val="2"/>
    </font>
    <font>
      <sz val="10"/>
      <name val="Arial"/>
      <family val="2"/>
    </font>
    <font>
      <b/>
      <sz val="11"/>
      <name val="Arial"/>
      <family val="2"/>
    </font>
    <font>
      <sz val="11"/>
      <name val="Arial"/>
      <family val="2"/>
    </font>
    <font>
      <sz val="11"/>
      <name val="Calibri"/>
      <family val="2"/>
      <scheme val="minor"/>
    </font>
    <font>
      <sz val="11"/>
      <color theme="0"/>
      <name val="Arial"/>
      <family val="2"/>
    </font>
    <font>
      <b/>
      <sz val="16"/>
      <name val="Arial"/>
      <family val="2"/>
    </font>
    <font>
      <sz val="16"/>
      <name val="Arial"/>
      <family val="2"/>
    </font>
    <font>
      <sz val="11"/>
      <color theme="1"/>
      <name val="Arial"/>
      <family val="2"/>
    </font>
    <font>
      <b/>
      <sz val="36"/>
      <color theme="1"/>
      <name val="Arial"/>
      <family val="2"/>
    </font>
    <font>
      <b/>
      <sz val="11"/>
      <color theme="1"/>
      <name val="Arial"/>
      <family val="2"/>
    </font>
    <font>
      <u/>
      <sz val="26"/>
      <color theme="1"/>
      <name val="Arial"/>
      <family val="2"/>
    </font>
    <font>
      <sz val="18"/>
      <color theme="1"/>
      <name val="Arial"/>
      <family val="2"/>
    </font>
    <font>
      <sz val="16"/>
      <color theme="1"/>
      <name val="Arial"/>
      <family val="2"/>
    </font>
    <font>
      <sz val="28"/>
      <color theme="1"/>
      <name val="Arial"/>
      <family val="2"/>
    </font>
    <font>
      <sz val="20"/>
      <color theme="9" tint="-0.499984740745262"/>
      <name val="Arial"/>
      <family val="2"/>
    </font>
    <font>
      <vertAlign val="superscript"/>
      <sz val="11"/>
      <name val="Calibri"/>
      <family val="2"/>
      <scheme val="minor"/>
    </font>
    <font>
      <sz val="18"/>
      <name val="Arial"/>
      <family val="2"/>
    </font>
    <font>
      <vertAlign val="superscript"/>
      <sz val="18"/>
      <name val="Arial"/>
      <family val="2"/>
    </font>
    <font>
      <sz val="2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rgb="FFFDF77B"/>
        <bgColor indexed="64"/>
      </patternFill>
    </fill>
  </fills>
  <borders count="12">
    <border>
      <left/>
      <right/>
      <top/>
      <bottom/>
      <diagonal/>
    </border>
    <border>
      <left/>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43" fontId="2"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0" fontId="3" fillId="0" borderId="0" xfId="1" applyFont="1" applyBorder="1" applyAlignment="1"/>
    <xf numFmtId="0" fontId="4" fillId="0" borderId="0" xfId="1" applyFont="1" applyBorder="1" applyAlignment="1">
      <alignment wrapText="1"/>
    </xf>
    <xf numFmtId="0" fontId="4" fillId="0" borderId="0" xfId="1" applyFont="1" applyBorder="1" applyAlignment="1"/>
    <xf numFmtId="0" fontId="6" fillId="0" borderId="0" xfId="1" applyFont="1" applyBorder="1" applyAlignment="1">
      <alignment horizontal="center"/>
    </xf>
    <xf numFmtId="0" fontId="8" fillId="0" borderId="0" xfId="1" applyFont="1" applyBorder="1" applyAlignment="1"/>
    <xf numFmtId="0" fontId="7" fillId="0" borderId="0" xfId="1" applyFont="1" applyBorder="1" applyAlignment="1">
      <alignment vertical="center"/>
    </xf>
    <xf numFmtId="0" fontId="3" fillId="0" borderId="0" xfId="1" applyFont="1" applyBorder="1" applyAlignment="1">
      <alignment vertical="center"/>
    </xf>
    <xf numFmtId="0" fontId="8" fillId="0" borderId="0" xfId="1" applyFont="1" applyBorder="1" applyAlignment="1">
      <alignment vertical="center" wrapText="1"/>
    </xf>
    <xf numFmtId="0" fontId="8" fillId="0" borderId="0" xfId="1" applyFont="1" applyBorder="1" applyAlignment="1">
      <alignment horizontal="center" vertical="center"/>
    </xf>
    <xf numFmtId="0" fontId="4" fillId="0" borderId="0" xfId="1" applyFont="1" applyBorder="1" applyAlignment="1">
      <alignment horizontal="center" vertical="center"/>
    </xf>
    <xf numFmtId="0" fontId="5" fillId="0" borderId="0" xfId="0" applyFont="1"/>
    <xf numFmtId="0" fontId="5" fillId="0" borderId="0" xfId="0" applyFont="1" applyFill="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0" xfId="1" applyFont="1" applyFill="1" applyBorder="1" applyAlignment="1" applyProtection="1">
      <alignment horizontal="center"/>
      <protection locked="0"/>
    </xf>
    <xf numFmtId="0" fontId="4" fillId="0" borderId="0" xfId="1" applyFont="1" applyBorder="1" applyAlignment="1" applyProtection="1">
      <alignment horizontal="center"/>
      <protection locked="0"/>
    </xf>
    <xf numFmtId="2" fontId="4" fillId="0" borderId="0" xfId="1" applyNumberFormat="1" applyFont="1" applyFill="1" applyBorder="1" applyAlignment="1" applyProtection="1">
      <alignment horizontal="center"/>
      <protection locked="0"/>
    </xf>
    <xf numFmtId="0" fontId="5" fillId="0" borderId="0" xfId="0" applyFont="1" applyFill="1" applyProtection="1">
      <protection locked="0"/>
    </xf>
    <xf numFmtId="2" fontId="4" fillId="0" borderId="0" xfId="1" applyNumberFormat="1" applyFont="1" applyBorder="1" applyAlignment="1" applyProtection="1">
      <alignment horizontal="center"/>
      <protection locked="0"/>
    </xf>
    <xf numFmtId="0" fontId="4" fillId="0" borderId="0" xfId="1" applyFont="1" applyBorder="1" applyAlignment="1" applyProtection="1">
      <alignment horizontal="center"/>
      <protection hidden="1"/>
    </xf>
    <xf numFmtId="1" fontId="4" fillId="0" borderId="0" xfId="1" applyNumberFormat="1" applyFont="1" applyBorder="1" applyAlignment="1" applyProtection="1">
      <alignment vertical="center"/>
      <protection hidden="1"/>
    </xf>
    <xf numFmtId="165" fontId="4" fillId="0" borderId="0" xfId="3" applyNumberFormat="1" applyFont="1" applyBorder="1" applyAlignment="1">
      <alignment horizontal="left"/>
    </xf>
    <xf numFmtId="165" fontId="4" fillId="0" borderId="0" xfId="3" applyNumberFormat="1" applyFont="1" applyBorder="1" applyAlignment="1">
      <alignment horizontal="left" vertical="center"/>
    </xf>
    <xf numFmtId="0" fontId="3" fillId="0" borderId="0" xfId="1" applyFont="1" applyBorder="1" applyAlignment="1" applyProtection="1">
      <alignment horizontal="center" vertical="center"/>
      <protection hidden="1"/>
    </xf>
    <xf numFmtId="0" fontId="4" fillId="0" borderId="0" xfId="1" applyFont="1" applyBorder="1" applyAlignment="1" applyProtection="1">
      <alignment vertical="center"/>
      <protection hidden="1"/>
    </xf>
    <xf numFmtId="0" fontId="4" fillId="0" borderId="0" xfId="1" applyFont="1" applyBorder="1" applyAlignment="1" applyProtection="1">
      <alignment horizontal="center" vertical="center"/>
      <protection hidden="1"/>
    </xf>
    <xf numFmtId="165" fontId="4" fillId="0" borderId="0" xfId="3" applyNumberFormat="1" applyFont="1" applyBorder="1" applyAlignment="1" applyProtection="1">
      <alignment horizontal="left"/>
      <protection hidden="1"/>
    </xf>
    <xf numFmtId="165" fontId="4" fillId="0" borderId="0" xfId="3" applyNumberFormat="1" applyFont="1" applyBorder="1" applyAlignment="1" applyProtection="1">
      <alignment horizontal="left" vertical="center"/>
      <protection hidden="1"/>
    </xf>
    <xf numFmtId="164" fontId="4" fillId="0" borderId="0" xfId="1" applyNumberFormat="1" applyFont="1" applyBorder="1" applyAlignment="1" applyProtection="1">
      <alignment horizontal="center" vertical="center"/>
      <protection hidden="1"/>
    </xf>
    <xf numFmtId="2" fontId="4" fillId="0" borderId="0" xfId="1" applyNumberFormat="1" applyFont="1" applyBorder="1" applyAlignment="1" applyProtection="1">
      <alignment horizontal="center" vertical="center"/>
      <protection hidden="1"/>
    </xf>
    <xf numFmtId="0" fontId="3" fillId="0" borderId="0" xfId="1" applyFont="1" applyBorder="1" applyAlignment="1" applyProtection="1">
      <alignment vertical="center"/>
      <protection hidden="1"/>
    </xf>
    <xf numFmtId="3" fontId="5" fillId="0" borderId="0" xfId="0" applyNumberFormat="1" applyFont="1" applyFill="1" applyProtection="1">
      <protection locked="0"/>
    </xf>
    <xf numFmtId="1" fontId="4" fillId="0" borderId="0" xfId="1" applyNumberFormat="1" applyFont="1" applyBorder="1" applyAlignment="1" applyProtection="1">
      <alignment vertical="top"/>
      <protection hidden="1"/>
    </xf>
    <xf numFmtId="0" fontId="9" fillId="2" borderId="0" xfId="0" applyFont="1" applyFill="1"/>
    <xf numFmtId="0" fontId="10" fillId="2" borderId="0" xfId="0" applyFont="1" applyFill="1" applyAlignment="1">
      <alignment horizontal="left"/>
    </xf>
    <xf numFmtId="0" fontId="9" fillId="2" borderId="1" xfId="0" applyFont="1" applyFill="1" applyBorder="1"/>
    <xf numFmtId="0" fontId="9" fillId="0" borderId="0" xfId="0" applyFont="1"/>
    <xf numFmtId="0" fontId="14" fillId="0" borderId="0" xfId="0" applyFont="1" applyBorder="1"/>
    <xf numFmtId="0" fontId="9" fillId="0" borderId="0" xfId="0" applyFont="1" applyBorder="1"/>
    <xf numFmtId="0" fontId="9" fillId="0" borderId="0" xfId="0" applyFont="1" applyAlignment="1">
      <alignment vertical="center"/>
    </xf>
    <xf numFmtId="0" fontId="14" fillId="0" borderId="0" xfId="0" applyFont="1" applyBorder="1" applyAlignment="1">
      <alignment horizontal="center"/>
    </xf>
    <xf numFmtId="0" fontId="9" fillId="0" borderId="0" xfId="0" applyFont="1" applyFill="1"/>
    <xf numFmtId="0" fontId="9" fillId="0" borderId="0" xfId="0" applyFont="1" applyFill="1" applyProtection="1">
      <protection hidden="1"/>
    </xf>
    <xf numFmtId="0" fontId="9" fillId="0" borderId="0" xfId="0" applyFont="1" applyProtection="1">
      <protection hidden="1"/>
    </xf>
    <xf numFmtId="0" fontId="6" fillId="0" borderId="0" xfId="0" applyFont="1" applyBorder="1"/>
    <xf numFmtId="165" fontId="4" fillId="0" borderId="0" xfId="3" applyNumberFormat="1" applyFont="1" applyFill="1" applyBorder="1" applyAlignment="1" applyProtection="1">
      <alignment horizontal="left"/>
      <protection hidden="1"/>
    </xf>
    <xf numFmtId="1" fontId="4" fillId="0" borderId="0" xfId="1" applyNumberFormat="1" applyFont="1" applyFill="1" applyBorder="1" applyAlignment="1" applyProtection="1">
      <alignment vertical="center"/>
      <protection hidden="1"/>
    </xf>
    <xf numFmtId="0" fontId="3" fillId="0" borderId="0" xfId="1" applyFont="1" applyBorder="1" applyAlignment="1" applyProtection="1">
      <protection hidden="1"/>
    </xf>
    <xf numFmtId="0" fontId="11" fillId="0" borderId="0" xfId="0" applyFont="1" applyBorder="1" applyAlignment="1" applyProtection="1">
      <protection hidden="1"/>
    </xf>
    <xf numFmtId="0" fontId="13" fillId="0" borderId="0" xfId="0" applyFont="1" applyBorder="1" applyAlignment="1" applyProtection="1">
      <alignment vertical="center" wrapText="1"/>
      <protection hidden="1"/>
    </xf>
    <xf numFmtId="0" fontId="11" fillId="0" borderId="0" xfId="0" applyFont="1" applyFill="1" applyBorder="1" applyAlignment="1" applyProtection="1">
      <protection hidden="1"/>
    </xf>
    <xf numFmtId="0" fontId="14" fillId="0" borderId="0" xfId="0" applyFont="1" applyBorder="1" applyAlignment="1">
      <alignment vertical="center"/>
    </xf>
    <xf numFmtId="0" fontId="9" fillId="0" borderId="0" xfId="0" applyFont="1" applyBorder="1" applyProtection="1">
      <protection hidden="1"/>
    </xf>
    <xf numFmtId="0" fontId="15" fillId="0" borderId="0" xfId="0" applyFont="1" applyFill="1" applyBorder="1" applyAlignment="1" applyProtection="1">
      <alignment vertical="center"/>
      <protection hidden="1"/>
    </xf>
    <xf numFmtId="0" fontId="9" fillId="2" borderId="0" xfId="0" applyFont="1" applyFill="1" applyAlignment="1">
      <alignment vertical="center"/>
    </xf>
    <xf numFmtId="0" fontId="0" fillId="0" borderId="0" xfId="0" applyProtection="1">
      <protection locked="0"/>
    </xf>
    <xf numFmtId="0" fontId="18" fillId="0" borderId="0" xfId="0" applyFont="1" applyFill="1" applyBorder="1" applyAlignment="1" applyProtection="1">
      <alignment vertical="center"/>
      <protection hidden="1"/>
    </xf>
    <xf numFmtId="0" fontId="9" fillId="2" borderId="0" xfId="0" applyFont="1" applyFill="1" applyAlignment="1">
      <alignment vertical="top" wrapText="1"/>
    </xf>
    <xf numFmtId="0" fontId="9" fillId="2" borderId="0" xfId="0" applyFont="1" applyFill="1" applyAlignment="1">
      <alignment vertical="top"/>
    </xf>
    <xf numFmtId="0" fontId="9" fillId="2" borderId="0" xfId="0" applyFont="1" applyFill="1" applyAlignment="1">
      <alignment horizontal="left" vertical="top"/>
    </xf>
    <xf numFmtId="0" fontId="11" fillId="2" borderId="0" xfId="0" applyFont="1" applyFill="1" applyAlignment="1">
      <alignment horizontal="center"/>
    </xf>
    <xf numFmtId="0" fontId="9" fillId="2" borderId="0" xfId="0" applyFont="1" applyFill="1" applyBorder="1"/>
    <xf numFmtId="0" fontId="14" fillId="0" borderId="0" xfId="0" applyFont="1" applyBorder="1" applyAlignment="1">
      <alignment horizontal="left"/>
    </xf>
    <xf numFmtId="0" fontId="14" fillId="3" borderId="0" xfId="0" applyFont="1" applyFill="1" applyBorder="1" applyAlignment="1" applyProtection="1">
      <alignment horizontal="center" vertical="center"/>
      <protection locked="0"/>
    </xf>
    <xf numFmtId="3" fontId="14" fillId="3" borderId="0" xfId="0" applyNumberFormat="1" applyFont="1" applyFill="1" applyBorder="1" applyAlignment="1" applyProtection="1">
      <alignment horizontal="center" vertical="center"/>
      <protection locked="0"/>
    </xf>
    <xf numFmtId="0" fontId="9" fillId="0" borderId="4" xfId="0" applyFont="1" applyBorder="1"/>
    <xf numFmtId="0" fontId="11" fillId="0" borderId="5" xfId="0" applyFont="1" applyBorder="1"/>
    <xf numFmtId="0" fontId="9" fillId="0" borderId="5" xfId="0" applyFont="1" applyBorder="1"/>
    <xf numFmtId="0" fontId="9" fillId="0" borderId="7" xfId="0" applyFont="1" applyBorder="1"/>
    <xf numFmtId="0" fontId="14" fillId="0" borderId="0" xfId="0" applyFont="1" applyBorder="1" applyAlignment="1">
      <alignment horizontal="left" vertical="center"/>
    </xf>
    <xf numFmtId="0" fontId="3" fillId="0" borderId="7" xfId="1" applyFont="1" applyBorder="1" applyAlignment="1"/>
    <xf numFmtId="0" fontId="4" fillId="0" borderId="7" xfId="1" applyFont="1" applyBorder="1" applyAlignment="1">
      <alignment wrapText="1"/>
    </xf>
    <xf numFmtId="0" fontId="4" fillId="0" borderId="9" xfId="1" applyFont="1" applyBorder="1" applyAlignment="1">
      <alignment vertical="center" wrapText="1"/>
    </xf>
    <xf numFmtId="0" fontId="14" fillId="0" borderId="10"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4" xfId="0" applyFont="1" applyBorder="1"/>
    <xf numFmtId="0" fontId="4" fillId="0" borderId="5" xfId="1" applyFont="1" applyBorder="1" applyAlignment="1" applyProtection="1">
      <alignment horizontal="center"/>
      <protection hidden="1"/>
    </xf>
    <xf numFmtId="0" fontId="13" fillId="0" borderId="5" xfId="0" applyFont="1" applyBorder="1" applyProtection="1">
      <protection hidden="1"/>
    </xf>
    <xf numFmtId="0" fontId="4" fillId="0" borderId="6" xfId="1" applyFont="1" applyBorder="1" applyAlignment="1" applyProtection="1">
      <alignment horizontal="center"/>
      <protection hidden="1"/>
    </xf>
    <xf numFmtId="0" fontId="9" fillId="0" borderId="7" xfId="0" applyFont="1" applyBorder="1" applyProtection="1">
      <protection hidden="1"/>
    </xf>
    <xf numFmtId="0" fontId="12" fillId="0" borderId="0" xfId="0" applyFont="1" applyBorder="1" applyProtection="1">
      <protection hidden="1"/>
    </xf>
    <xf numFmtId="0" fontId="4" fillId="0" borderId="8" xfId="1" applyFont="1" applyBorder="1" applyAlignment="1" applyProtection="1">
      <alignment horizontal="center"/>
      <protection hidden="1"/>
    </xf>
    <xf numFmtId="0" fontId="3" fillId="0" borderId="8" xfId="1" applyFont="1" applyBorder="1" applyAlignment="1" applyProtection="1">
      <alignment vertical="center"/>
      <protection hidden="1"/>
    </xf>
    <xf numFmtId="0" fontId="9" fillId="0" borderId="8" xfId="0" applyFont="1" applyBorder="1" applyProtection="1">
      <protection hidden="1"/>
    </xf>
    <xf numFmtId="0" fontId="16" fillId="0" borderId="0" xfId="0" applyFont="1" applyBorder="1" applyProtection="1">
      <protection hidden="1"/>
    </xf>
    <xf numFmtId="0" fontId="3" fillId="0" borderId="8" xfId="1"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4" fillId="0" borderId="8" xfId="1" applyFont="1" applyBorder="1" applyAlignment="1" applyProtection="1">
      <alignment vertical="center"/>
      <protection hidden="1"/>
    </xf>
    <xf numFmtId="0" fontId="4" fillId="0" borderId="8" xfId="1" applyFont="1" applyBorder="1" applyAlignment="1" applyProtection="1">
      <alignment horizontal="center" vertical="center"/>
      <protection hidden="1"/>
    </xf>
    <xf numFmtId="1" fontId="4" fillId="0" borderId="8" xfId="1" applyNumberFormat="1" applyFont="1" applyBorder="1" applyAlignment="1" applyProtection="1">
      <alignment vertical="center"/>
      <protection hidden="1"/>
    </xf>
    <xf numFmtId="0" fontId="9" fillId="0" borderId="7" xfId="0" applyFont="1" applyBorder="1" applyAlignment="1" applyProtection="1">
      <alignment vertical="center"/>
      <protection hidden="1"/>
    </xf>
    <xf numFmtId="0" fontId="9" fillId="0" borderId="0" xfId="0" applyFont="1" applyBorder="1" applyAlignment="1" applyProtection="1">
      <alignment vertical="center"/>
      <protection hidden="1"/>
    </xf>
    <xf numFmtId="164" fontId="4" fillId="0" borderId="8" xfId="1" applyNumberFormat="1" applyFont="1" applyBorder="1" applyAlignment="1" applyProtection="1">
      <alignment horizontal="center" vertical="center"/>
      <protection hidden="1"/>
    </xf>
    <xf numFmtId="0" fontId="9" fillId="0" borderId="7" xfId="0" applyFont="1" applyBorder="1" applyAlignment="1">
      <alignment vertical="center"/>
    </xf>
    <xf numFmtId="2" fontId="4" fillId="0" borderId="8" xfId="1" applyNumberFormat="1" applyFont="1" applyBorder="1" applyAlignment="1" applyProtection="1">
      <alignment horizontal="center" vertical="center"/>
      <protection hidden="1"/>
    </xf>
    <xf numFmtId="0" fontId="9" fillId="0" borderId="9" xfId="0" applyFont="1" applyBorder="1" applyAlignment="1">
      <alignment vertical="center"/>
    </xf>
    <xf numFmtId="0" fontId="9" fillId="0" borderId="10" xfId="0" applyFont="1" applyBorder="1"/>
    <xf numFmtId="2" fontId="4" fillId="0" borderId="10" xfId="1" applyNumberFormat="1" applyFont="1" applyBorder="1" applyAlignment="1" applyProtection="1">
      <alignment horizontal="center" vertical="center"/>
      <protection hidden="1"/>
    </xf>
    <xf numFmtId="2" fontId="4" fillId="0" borderId="11" xfId="1" applyNumberFormat="1" applyFont="1" applyBorder="1" applyAlignment="1" applyProtection="1">
      <alignment horizontal="center" vertical="center"/>
      <protection hidden="1"/>
    </xf>
    <xf numFmtId="0" fontId="9" fillId="2" borderId="0" xfId="0" applyFont="1" applyFill="1" applyAlignment="1">
      <alignment horizontal="left" vertical="top" wrapText="1"/>
    </xf>
    <xf numFmtId="0" fontId="11" fillId="2" borderId="0" xfId="0" applyFont="1" applyFill="1" applyAlignment="1">
      <alignment horizontal="center"/>
    </xf>
    <xf numFmtId="0" fontId="14" fillId="0" borderId="0" xfId="0" applyFont="1" applyBorder="1" applyAlignment="1">
      <alignment horizontal="left" vertical="center" wrapText="1"/>
    </xf>
    <xf numFmtId="2" fontId="15" fillId="4" borderId="2" xfId="0" applyNumberFormat="1" applyFont="1" applyFill="1" applyBorder="1" applyAlignment="1" applyProtection="1">
      <alignment horizontal="center" vertical="center"/>
      <protection hidden="1"/>
    </xf>
    <xf numFmtId="2" fontId="15" fillId="4" borderId="3" xfId="0"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5" fillId="4" borderId="3" xfId="0" applyNumberFormat="1" applyFont="1" applyFill="1" applyBorder="1" applyAlignment="1" applyProtection="1">
      <alignment horizontal="center" vertical="center"/>
      <protection hidden="1"/>
    </xf>
    <xf numFmtId="0" fontId="9" fillId="2" borderId="0" xfId="0" applyFont="1" applyFill="1" applyAlignment="1">
      <alignment horizontal="left" vertical="top" wrapText="1"/>
    </xf>
    <xf numFmtId="0" fontId="9" fillId="2" borderId="0" xfId="0" applyFont="1" applyFill="1" applyAlignment="1">
      <alignment horizontal="left" vertical="top"/>
    </xf>
  </cellXfs>
  <cellStyles count="4">
    <cellStyle name="Comma 2" xfId="2"/>
    <cellStyle name="Comma 2 2" xfId="3"/>
    <cellStyle name="Normal" xfId="0" builtinId="0"/>
    <cellStyle name="Normal 2" xfId="1"/>
  </cellStyles>
  <dxfs count="3">
    <dxf>
      <numFmt numFmtId="164" formatCode="0.000"/>
    </dxf>
    <dxf>
      <numFmt numFmtId="2" formatCode="0.00"/>
    </dxf>
    <dxf>
      <fill>
        <patternFill>
          <bgColor rgb="FFFFC000"/>
        </patternFill>
      </fill>
    </dxf>
  </dxfs>
  <tableStyles count="0" defaultTableStyle="TableStyleMedium2" defaultPivotStyle="PivotStyleLight16"/>
  <colors>
    <mruColors>
      <color rgb="FFFDF77B"/>
      <color rgb="FFF8FB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9" dropStyle="combo" dx="16" fmlaLink="parameters!$A$3" fmlaRange="parameters!$B$3:$B$11" noThreeD="1" sel="5" val="0"/>
</file>

<file path=xl/ctrlProps/ctrlProp2.xml><?xml version="1.0" encoding="utf-8"?>
<formControlPr xmlns="http://schemas.microsoft.com/office/spreadsheetml/2009/9/main" objectType="Drop" dropStyle="combo" dx="16" fmlaLink="parameters!$E$6" fmlaRange="parameters!$F$6:$F$7" noThreeD="1" val="0"/>
</file>

<file path=xl/ctrlProps/ctrlProp3.xml><?xml version="1.0" encoding="utf-8"?>
<formControlPr xmlns="http://schemas.microsoft.com/office/spreadsheetml/2009/9/main" objectType="Drop" dropStyle="combo" dx="16" fmlaLink="parameters!$E$3" fmlaRange="parameters!$F$3:$F$4"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28</xdr:row>
          <xdr:rowOff>180975</xdr:rowOff>
        </xdr:from>
        <xdr:to>
          <xdr:col>4</xdr:col>
          <xdr:colOff>1343025</xdr:colOff>
          <xdr:row>28</xdr:row>
          <xdr:rowOff>400050</xdr:rowOff>
        </xdr:to>
        <xdr:sp macro="" textlink="">
          <xdr:nvSpPr>
            <xdr:cNvPr id="5121" name="Drop Down 1" hidden="1">
              <a:extLst>
                <a:ext uri="{63B3BB69-23CF-44E3-9099-C40C66FF867C}">
                  <a14:compatExt spid="_x0000_s5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76200</xdr:rowOff>
        </xdr:from>
        <xdr:to>
          <xdr:col>4</xdr:col>
          <xdr:colOff>1343025</xdr:colOff>
          <xdr:row>30</xdr:row>
          <xdr:rowOff>295275</xdr:rowOff>
        </xdr:to>
        <xdr:sp macro="" textlink="">
          <xdr:nvSpPr>
            <xdr:cNvPr id="5122" name="Drop Down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95250</xdr:rowOff>
        </xdr:from>
        <xdr:to>
          <xdr:col>4</xdr:col>
          <xdr:colOff>1343025</xdr:colOff>
          <xdr:row>29</xdr:row>
          <xdr:rowOff>314325</xdr:rowOff>
        </xdr:to>
        <xdr:sp macro="" textlink="">
          <xdr:nvSpPr>
            <xdr:cNvPr id="5124" name="Drop Down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P69"/>
  <sheetViews>
    <sheetView showGridLines="0" tabSelected="1" topLeftCell="A22" zoomScaleNormal="100" workbookViewId="0">
      <selection activeCell="B22" sqref="B22:L24"/>
    </sheetView>
  </sheetViews>
  <sheetFormatPr defaultRowHeight="14.25" x14ac:dyDescent="0.2"/>
  <cols>
    <col min="1" max="1" width="2.140625" style="37" customWidth="1"/>
    <col min="2" max="2" width="9.85546875" style="37" customWidth="1"/>
    <col min="3" max="3" width="9.140625" style="37"/>
    <col min="4" max="4" width="13.5703125" style="37" customWidth="1"/>
    <col min="5" max="5" width="20.42578125" style="37" customWidth="1"/>
    <col min="6" max="6" width="9.140625" style="37"/>
    <col min="7" max="7" width="11" style="37" customWidth="1"/>
    <col min="8" max="8" width="15.28515625" style="37" customWidth="1"/>
    <col min="9" max="9" width="15.7109375" style="37" customWidth="1"/>
    <col min="10" max="10" width="29.42578125" style="37" customWidth="1"/>
    <col min="11" max="17" width="15.7109375" style="37" customWidth="1"/>
    <col min="18" max="16384" width="9.140625" style="37"/>
  </cols>
  <sheetData>
    <row r="1" spans="2:13" s="34" customFormat="1" x14ac:dyDescent="0.2">
      <c r="B1" s="34" t="s">
        <v>25</v>
      </c>
    </row>
    <row r="2" spans="2:13" s="34" customFormat="1" ht="45" x14ac:dyDescent="0.6">
      <c r="B2" s="35" t="s">
        <v>177</v>
      </c>
      <c r="M2" s="55"/>
    </row>
    <row r="3" spans="2:13" s="34" customFormat="1" x14ac:dyDescent="0.2">
      <c r="B3" s="34" t="s">
        <v>26</v>
      </c>
    </row>
    <row r="4" spans="2:13" s="34" customFormat="1" x14ac:dyDescent="0.2"/>
    <row r="5" spans="2:13" s="34" customFormat="1" ht="15" x14ac:dyDescent="0.25">
      <c r="B5" s="103" t="s">
        <v>165</v>
      </c>
      <c r="C5" s="103"/>
      <c r="D5" s="103"/>
      <c r="E5" s="103"/>
      <c r="F5" s="103"/>
      <c r="G5" s="103"/>
      <c r="H5" s="103"/>
      <c r="I5" s="103"/>
      <c r="J5" s="103"/>
    </row>
    <row r="6" spans="2:13" s="34" customFormat="1" ht="15" x14ac:dyDescent="0.25">
      <c r="B6" s="61"/>
      <c r="C6" s="61"/>
      <c r="D6" s="61"/>
      <c r="E6" s="61"/>
      <c r="F6" s="61"/>
      <c r="G6" s="61"/>
      <c r="H6" s="61"/>
      <c r="I6" s="61"/>
      <c r="J6" s="61"/>
    </row>
    <row r="7" spans="2:13" s="34" customFormat="1" ht="14.25" customHeight="1" x14ac:dyDescent="0.2">
      <c r="B7" s="109" t="s">
        <v>179</v>
      </c>
      <c r="C7" s="109"/>
      <c r="D7" s="109"/>
      <c r="E7" s="109"/>
      <c r="F7" s="109"/>
      <c r="G7" s="109"/>
      <c r="H7" s="109"/>
      <c r="I7" s="109"/>
      <c r="J7" s="109"/>
    </row>
    <row r="8" spans="2:13" s="34" customFormat="1" x14ac:dyDescent="0.2">
      <c r="B8" s="109"/>
      <c r="C8" s="109"/>
      <c r="D8" s="109"/>
      <c r="E8" s="109"/>
      <c r="F8" s="109"/>
      <c r="G8" s="109"/>
      <c r="H8" s="109"/>
      <c r="I8" s="109"/>
      <c r="J8" s="109"/>
    </row>
    <row r="9" spans="2:13" s="34" customFormat="1" x14ac:dyDescent="0.2">
      <c r="B9" s="58"/>
      <c r="C9" s="58"/>
      <c r="D9" s="58"/>
      <c r="E9" s="58"/>
      <c r="F9" s="58"/>
      <c r="G9" s="58"/>
      <c r="H9" s="58"/>
      <c r="I9" s="58"/>
      <c r="J9" s="58"/>
    </row>
    <row r="10" spans="2:13" s="34" customFormat="1" x14ac:dyDescent="0.2">
      <c r="B10" s="109" t="s">
        <v>162</v>
      </c>
      <c r="C10" s="109"/>
      <c r="D10" s="109"/>
      <c r="E10" s="109"/>
      <c r="F10" s="109"/>
      <c r="G10" s="109"/>
      <c r="H10" s="109"/>
      <c r="I10" s="109"/>
      <c r="J10" s="109"/>
    </row>
    <row r="11" spans="2:13" s="34" customFormat="1" x14ac:dyDescent="0.2">
      <c r="B11" s="59"/>
      <c r="C11" s="59"/>
      <c r="D11" s="59"/>
      <c r="E11" s="59"/>
      <c r="F11" s="59"/>
      <c r="G11" s="59"/>
      <c r="H11" s="59"/>
      <c r="I11" s="59"/>
      <c r="J11" s="59"/>
    </row>
    <row r="12" spans="2:13" s="34" customFormat="1" x14ac:dyDescent="0.2">
      <c r="B12" s="60" t="s">
        <v>173</v>
      </c>
      <c r="C12" s="60"/>
      <c r="D12" s="60"/>
      <c r="E12" s="60"/>
      <c r="F12" s="60"/>
      <c r="G12" s="60"/>
      <c r="H12" s="60"/>
      <c r="I12" s="60"/>
      <c r="J12" s="60"/>
    </row>
    <row r="13" spans="2:13" s="34" customFormat="1" x14ac:dyDescent="0.2">
      <c r="B13" s="60"/>
      <c r="C13" s="60"/>
      <c r="D13" s="60"/>
      <c r="E13" s="60"/>
      <c r="F13" s="60"/>
      <c r="G13" s="60"/>
      <c r="H13" s="60"/>
      <c r="I13" s="60"/>
      <c r="J13" s="60"/>
    </row>
    <row r="14" spans="2:13" s="34" customFormat="1" x14ac:dyDescent="0.2">
      <c r="B14" s="110" t="s">
        <v>166</v>
      </c>
      <c r="C14" s="110"/>
      <c r="D14" s="110"/>
      <c r="E14" s="110"/>
      <c r="F14" s="110"/>
      <c r="G14" s="110"/>
      <c r="H14" s="110"/>
      <c r="I14" s="110"/>
      <c r="J14" s="110"/>
    </row>
    <row r="15" spans="2:13" s="34" customFormat="1" x14ac:dyDescent="0.2">
      <c r="B15" s="59"/>
      <c r="C15" s="59"/>
      <c r="D15" s="59"/>
      <c r="E15" s="59"/>
      <c r="F15" s="59"/>
      <c r="G15" s="59"/>
      <c r="H15" s="59"/>
      <c r="I15" s="59"/>
      <c r="J15" s="59"/>
    </row>
    <row r="16" spans="2:13" s="34" customFormat="1" x14ac:dyDescent="0.2">
      <c r="B16" s="109" t="s">
        <v>167</v>
      </c>
      <c r="C16" s="109"/>
      <c r="D16" s="109"/>
      <c r="E16" s="109"/>
      <c r="F16" s="109"/>
      <c r="G16" s="109"/>
      <c r="H16" s="109"/>
      <c r="I16" s="109"/>
      <c r="J16" s="109"/>
      <c r="K16" s="109"/>
      <c r="L16" s="109"/>
    </row>
    <row r="17" spans="1:16" s="34" customFormat="1" x14ac:dyDescent="0.2">
      <c r="B17" s="109"/>
      <c r="C17" s="109"/>
      <c r="D17" s="109"/>
      <c r="E17" s="109"/>
      <c r="F17" s="109"/>
      <c r="G17" s="109"/>
      <c r="H17" s="109"/>
      <c r="I17" s="109"/>
      <c r="J17" s="109"/>
      <c r="K17" s="109"/>
      <c r="L17" s="109"/>
    </row>
    <row r="18" spans="1:16" s="34" customFormat="1" x14ac:dyDescent="0.2">
      <c r="B18" s="109"/>
      <c r="C18" s="109"/>
      <c r="D18" s="109"/>
      <c r="E18" s="109"/>
      <c r="F18" s="109"/>
      <c r="G18" s="109"/>
      <c r="H18" s="109"/>
      <c r="I18" s="109"/>
      <c r="J18" s="109"/>
      <c r="K18" s="109"/>
      <c r="L18" s="109"/>
    </row>
    <row r="19" spans="1:16" s="34" customFormat="1" x14ac:dyDescent="0.2">
      <c r="B19" s="59"/>
      <c r="C19" s="59"/>
      <c r="D19" s="59"/>
      <c r="E19" s="59"/>
      <c r="F19" s="59"/>
      <c r="G19" s="59"/>
      <c r="H19" s="59"/>
      <c r="I19" s="59"/>
      <c r="J19" s="59"/>
    </row>
    <row r="20" spans="1:16" s="34" customFormat="1" x14ac:dyDescent="0.2">
      <c r="B20" s="59" t="s">
        <v>163</v>
      </c>
      <c r="C20" s="59"/>
      <c r="D20" s="59"/>
      <c r="E20" s="59"/>
      <c r="F20" s="59"/>
      <c r="G20" s="59"/>
      <c r="H20" s="59"/>
      <c r="I20" s="59"/>
      <c r="J20" s="59"/>
      <c r="K20" s="59"/>
      <c r="L20" s="59"/>
    </row>
    <row r="21" spans="1:16" s="34" customFormat="1" x14ac:dyDescent="0.2">
      <c r="B21" s="59"/>
      <c r="C21" s="59"/>
      <c r="D21" s="59"/>
      <c r="E21" s="59"/>
      <c r="F21" s="59"/>
      <c r="G21" s="59"/>
      <c r="H21" s="59"/>
      <c r="I21" s="59"/>
      <c r="J21" s="59"/>
      <c r="K21" s="59"/>
      <c r="L21" s="59"/>
    </row>
    <row r="22" spans="1:16" s="34" customFormat="1" x14ac:dyDescent="0.2">
      <c r="B22" s="109" t="s">
        <v>164</v>
      </c>
      <c r="C22" s="109"/>
      <c r="D22" s="109"/>
      <c r="E22" s="109"/>
      <c r="F22" s="109"/>
      <c r="G22" s="109"/>
      <c r="H22" s="109"/>
      <c r="I22" s="109"/>
      <c r="J22" s="109"/>
      <c r="K22" s="109"/>
      <c r="L22" s="109"/>
    </row>
    <row r="23" spans="1:16" s="34" customFormat="1" x14ac:dyDescent="0.2">
      <c r="B23" s="109"/>
      <c r="C23" s="109"/>
      <c r="D23" s="109"/>
      <c r="E23" s="109"/>
      <c r="F23" s="109"/>
      <c r="G23" s="109"/>
      <c r="H23" s="109"/>
      <c r="I23" s="109"/>
      <c r="J23" s="109"/>
      <c r="K23" s="109"/>
      <c r="L23" s="109"/>
    </row>
    <row r="24" spans="1:16" s="34" customFormat="1" x14ac:dyDescent="0.2">
      <c r="B24" s="109"/>
      <c r="C24" s="109"/>
      <c r="D24" s="109"/>
      <c r="E24" s="109"/>
      <c r="F24" s="109"/>
      <c r="G24" s="109"/>
      <c r="H24" s="109"/>
      <c r="I24" s="109"/>
      <c r="J24" s="109"/>
      <c r="K24" s="109"/>
      <c r="L24" s="109"/>
    </row>
    <row r="25" spans="1:16" s="34" customFormat="1" x14ac:dyDescent="0.2">
      <c r="B25" s="102"/>
      <c r="C25" s="102"/>
      <c r="D25" s="102"/>
      <c r="E25" s="102"/>
      <c r="F25" s="102"/>
      <c r="G25" s="102"/>
      <c r="H25" s="102"/>
      <c r="I25" s="102"/>
      <c r="J25" s="102"/>
      <c r="K25" s="102"/>
      <c r="L25" s="102"/>
    </row>
    <row r="26" spans="1:16" s="34" customFormat="1" x14ac:dyDescent="0.2">
      <c r="B26" s="62" t="s">
        <v>168</v>
      </c>
      <c r="C26" s="102"/>
      <c r="D26" s="102"/>
      <c r="E26" s="102"/>
      <c r="F26" s="102"/>
      <c r="G26" s="102"/>
      <c r="H26" s="102"/>
      <c r="I26" s="102"/>
      <c r="J26" s="102"/>
      <c r="K26" s="102"/>
      <c r="L26" s="102"/>
    </row>
    <row r="27" spans="1:16" s="36" customFormat="1" ht="15" thickBot="1" x14ac:dyDescent="0.25">
      <c r="A27" s="62"/>
      <c r="C27" s="62"/>
      <c r="D27" s="62"/>
      <c r="E27" s="62"/>
      <c r="F27" s="62"/>
      <c r="G27" s="62"/>
      <c r="H27" s="62"/>
      <c r="I27" s="62"/>
      <c r="J27" s="62"/>
      <c r="K27" s="62"/>
      <c r="L27" s="62"/>
    </row>
    <row r="28" spans="1:16" ht="24" thickTop="1" x14ac:dyDescent="0.35">
      <c r="A28" s="66"/>
      <c r="B28" s="67" t="s">
        <v>8</v>
      </c>
      <c r="C28" s="68"/>
      <c r="D28" s="68"/>
      <c r="E28" s="68"/>
      <c r="F28" s="68"/>
      <c r="G28" s="77" t="s">
        <v>9</v>
      </c>
      <c r="H28" s="68"/>
      <c r="I28" s="78"/>
      <c r="J28" s="78"/>
      <c r="K28" s="79"/>
      <c r="L28" s="80"/>
      <c r="M28" s="20"/>
      <c r="N28" s="20"/>
      <c r="O28" s="20"/>
    </row>
    <row r="29" spans="1:16" ht="33" x14ac:dyDescent="0.45">
      <c r="A29" s="69"/>
      <c r="B29" s="38" t="s">
        <v>7</v>
      </c>
      <c r="C29" s="38"/>
      <c r="D29" s="38"/>
      <c r="E29" s="38"/>
      <c r="F29" s="39"/>
      <c r="G29" s="81"/>
      <c r="H29" s="82" t="str">
        <f>INDEX(parameters!B3:B11,parameters!A3) &amp; " County"</f>
        <v>San Francisco County</v>
      </c>
      <c r="I29" s="20"/>
      <c r="J29" s="20"/>
      <c r="K29" s="20"/>
      <c r="L29" s="83"/>
      <c r="M29" s="20"/>
      <c r="N29" s="20"/>
      <c r="O29" s="20"/>
    </row>
    <row r="30" spans="1:16" ht="28.5" customHeight="1" x14ac:dyDescent="0.3">
      <c r="A30" s="69"/>
      <c r="B30" s="70" t="s">
        <v>174</v>
      </c>
      <c r="C30" s="63"/>
      <c r="D30" s="38"/>
      <c r="E30" s="38"/>
      <c r="F30" s="39"/>
      <c r="G30" s="81"/>
      <c r="H30" s="48" t="str">
        <f>INDEX(parameters!G3:G4,parameters!E3)</f>
        <v>NORTH-SOUTH DIRECTIONAL ROADWAY</v>
      </c>
      <c r="I30" s="31"/>
      <c r="J30" s="31"/>
      <c r="K30" s="31"/>
      <c r="L30" s="84"/>
      <c r="M30" s="31"/>
      <c r="N30" s="31"/>
      <c r="O30" s="31"/>
    </row>
    <row r="31" spans="1:16" ht="30" customHeight="1" thickBot="1" x14ac:dyDescent="0.35">
      <c r="A31" s="69"/>
      <c r="B31" s="52" t="s">
        <v>175</v>
      </c>
      <c r="C31" s="63"/>
      <c r="D31" s="38"/>
      <c r="E31" s="38"/>
      <c r="F31" s="39"/>
      <c r="G31" s="81"/>
      <c r="H31" s="49" t="str">
        <f>INDEX(parameters!K11:K12,parameters!E9)</f>
        <v>PM2.5 annual average</v>
      </c>
      <c r="I31" s="33"/>
      <c r="J31" s="21"/>
      <c r="K31" s="53"/>
      <c r="L31" s="85"/>
      <c r="M31" s="44"/>
      <c r="N31" s="44"/>
      <c r="O31" s="21"/>
    </row>
    <row r="32" spans="1:16" ht="39" customHeight="1" thickBot="1" x14ac:dyDescent="0.4">
      <c r="A32" s="69"/>
      <c r="B32" s="52" t="s">
        <v>176</v>
      </c>
      <c r="C32" s="38"/>
      <c r="D32" s="38"/>
      <c r="E32" s="64">
        <v>10</v>
      </c>
      <c r="F32" s="75" t="s">
        <v>109</v>
      </c>
      <c r="G32" s="81"/>
      <c r="H32" s="107">
        <f>IF(AND(E32&gt;=10,E32&lt;=1000),(VLOOKUP(parameters!C13,database!E2:DA73,parameters!C18+1,FALSE)+parameters!C25)*E34/10^4,"#N/A")</f>
        <v>0.30980000000000002</v>
      </c>
      <c r="I32" s="108"/>
      <c r="J32" s="57" t="s">
        <v>161</v>
      </c>
      <c r="K32" s="86" t="str">
        <f>IF(AND(E32&gt;=10,E32&lt;=1000),"","Distance range is 10 - 1000ft")</f>
        <v/>
      </c>
      <c r="L32" s="85"/>
      <c r="M32" s="44"/>
      <c r="N32" s="44"/>
      <c r="O32" s="53"/>
      <c r="P32" s="39"/>
    </row>
    <row r="33" spans="1:16" ht="24" customHeight="1" thickBot="1" x14ac:dyDescent="0.35">
      <c r="A33" s="69"/>
      <c r="B33" s="39"/>
      <c r="C33" s="38"/>
      <c r="D33" s="38"/>
      <c r="E33" s="41"/>
      <c r="F33" s="39"/>
      <c r="G33" s="81"/>
      <c r="H33" s="51" t="str">
        <f>INDEX(parameters!K11:K12,parameters!E10)</f>
        <v>Cancer Risk</v>
      </c>
      <c r="I33" s="21"/>
      <c r="J33" s="21"/>
      <c r="K33" s="21"/>
      <c r="L33" s="87"/>
      <c r="M33" s="24"/>
      <c r="N33" s="24"/>
      <c r="O33" s="24"/>
      <c r="P33" s="39"/>
    </row>
    <row r="34" spans="1:16" ht="39" customHeight="1" thickBot="1" x14ac:dyDescent="0.3">
      <c r="A34" s="69"/>
      <c r="B34" s="104" t="s">
        <v>108</v>
      </c>
      <c r="C34" s="104"/>
      <c r="D34" s="104"/>
      <c r="E34" s="65">
        <v>20000</v>
      </c>
      <c r="F34" s="1"/>
      <c r="G34" s="81"/>
      <c r="H34" s="105">
        <f>IF(AND(E32&gt;=10,E32&lt;=1000),(VLOOKUP(parameters!C14,database!E2:DA73,parameters!C18+1,FALSE)+parameters!C29)*E34/10^4,"#N/A")</f>
        <v>7.968</v>
      </c>
      <c r="I34" s="106"/>
      <c r="J34" s="88" t="s">
        <v>112</v>
      </c>
      <c r="K34" s="89"/>
      <c r="L34" s="90"/>
      <c r="M34" s="25"/>
      <c r="N34" s="25"/>
      <c r="O34" s="25"/>
      <c r="P34" s="39"/>
    </row>
    <row r="35" spans="1:16" ht="12" customHeight="1" x14ac:dyDescent="0.2">
      <c r="A35" s="69"/>
      <c r="B35" s="39"/>
      <c r="C35" s="39"/>
      <c r="D35" s="39"/>
      <c r="E35" s="39" t="s">
        <v>178</v>
      </c>
      <c r="F35" s="39"/>
      <c r="G35" s="81"/>
      <c r="H35" s="54"/>
      <c r="I35" s="54"/>
      <c r="J35" s="50"/>
      <c r="K35" s="26"/>
      <c r="L35" s="91"/>
      <c r="M35" s="26"/>
      <c r="N35" s="26"/>
      <c r="O35" s="26"/>
    </row>
    <row r="36" spans="1:16" ht="19.5" customHeight="1" x14ac:dyDescent="0.25">
      <c r="A36" s="71"/>
      <c r="B36" s="39"/>
      <c r="C36" s="39"/>
      <c r="D36" s="39"/>
      <c r="E36" s="39"/>
      <c r="F36" s="39"/>
      <c r="G36" s="81"/>
      <c r="H36" s="46"/>
      <c r="I36" s="47"/>
      <c r="J36" s="21"/>
      <c r="K36" s="21"/>
      <c r="L36" s="92"/>
      <c r="M36" s="21"/>
      <c r="N36" s="21"/>
      <c r="O36" s="21"/>
    </row>
    <row r="37" spans="1:16" ht="15" customHeight="1" x14ac:dyDescent="0.3">
      <c r="A37" s="72"/>
      <c r="B37" s="39"/>
      <c r="C37" s="5"/>
      <c r="D37" s="5"/>
      <c r="E37" s="5"/>
      <c r="F37" s="3"/>
      <c r="G37" s="81"/>
      <c r="H37" s="53"/>
      <c r="I37" s="21"/>
      <c r="J37" s="21"/>
      <c r="K37" s="21"/>
      <c r="L37" s="92"/>
      <c r="M37" s="21"/>
      <c r="N37" s="21"/>
      <c r="O37" s="21"/>
    </row>
    <row r="38" spans="1:16" s="40" customFormat="1" ht="15" customHeight="1" thickBot="1" x14ac:dyDescent="0.3">
      <c r="A38" s="73"/>
      <c r="B38" s="74"/>
      <c r="C38" s="74"/>
      <c r="D38" s="74"/>
      <c r="E38" s="74"/>
      <c r="F38" s="76"/>
      <c r="G38" s="93"/>
      <c r="H38" s="94"/>
      <c r="I38" s="29"/>
      <c r="J38" s="29"/>
      <c r="K38" s="29"/>
      <c r="L38" s="95"/>
      <c r="M38" s="29"/>
      <c r="N38" s="29"/>
      <c r="O38" s="29"/>
    </row>
    <row r="39" spans="1:16" s="40" customFormat="1" ht="15" customHeight="1" x14ac:dyDescent="0.25">
      <c r="A39" s="23"/>
      <c r="B39" s="6"/>
      <c r="C39" s="6"/>
      <c r="D39" s="6"/>
      <c r="E39" s="6"/>
      <c r="F39" s="7"/>
      <c r="G39" s="96"/>
      <c r="H39" s="75"/>
      <c r="I39" s="30"/>
      <c r="J39" s="30"/>
      <c r="K39" s="30"/>
      <c r="L39" s="97"/>
      <c r="M39" s="30"/>
      <c r="N39" s="30"/>
      <c r="O39" s="30"/>
    </row>
    <row r="40" spans="1:16" s="40" customFormat="1" ht="15" customHeight="1" x14ac:dyDescent="0.2">
      <c r="A40" s="23"/>
      <c r="B40" s="8"/>
      <c r="C40" s="9"/>
      <c r="D40" s="9"/>
      <c r="E40" s="9"/>
      <c r="F40" s="10"/>
      <c r="G40" s="96"/>
      <c r="H40" s="27" t="str">
        <f>"Data for "&amp;INDEX(parameters!B3:B11,parameters!A3)&amp; " County based on meteorological data collected from " &amp;INDEX(parameters!K19:K27,parameters!A3)&amp; " in " &amp;INDEX(parameters!L19:L27,parameters!A3)</f>
        <v>Data for San Francisco County based on meteorological data collected from San Francisco Sewage Treatment Plant in 2005</v>
      </c>
      <c r="I40" s="30"/>
      <c r="J40" s="30"/>
      <c r="K40" s="30"/>
      <c r="L40" s="97"/>
      <c r="M40" s="30"/>
      <c r="N40" s="30"/>
      <c r="O40" s="30"/>
    </row>
    <row r="41" spans="1:16" s="40" customFormat="1" ht="15" customHeight="1" thickBot="1" x14ac:dyDescent="0.25">
      <c r="A41" s="23"/>
      <c r="G41" s="98"/>
      <c r="H41" s="99"/>
      <c r="I41" s="100"/>
      <c r="J41" s="100"/>
      <c r="K41" s="100"/>
      <c r="L41" s="101"/>
      <c r="M41" s="30"/>
      <c r="N41" s="30"/>
      <c r="O41" s="30"/>
    </row>
    <row r="42" spans="1:16" s="40" customFormat="1" ht="15" customHeight="1" x14ac:dyDescent="0.25">
      <c r="A42" s="23"/>
      <c r="I42" s="30"/>
      <c r="J42" s="30"/>
      <c r="K42" s="30"/>
      <c r="L42" s="30"/>
      <c r="M42" s="30"/>
      <c r="N42" s="30"/>
      <c r="O42" s="30"/>
    </row>
    <row r="43" spans="1:16" s="40" customFormat="1" ht="15" customHeight="1" x14ac:dyDescent="0.25">
      <c r="A43" s="23"/>
      <c r="B43" s="40" t="s">
        <v>169</v>
      </c>
      <c r="H43" s="28"/>
      <c r="I43" s="30"/>
      <c r="J43" s="30"/>
      <c r="K43" s="30"/>
      <c r="L43" s="30"/>
      <c r="M43" s="30"/>
      <c r="N43" s="30"/>
      <c r="O43" s="30"/>
    </row>
    <row r="44" spans="1:16" s="40" customFormat="1" ht="15" customHeight="1" x14ac:dyDescent="0.25">
      <c r="A44" s="23"/>
      <c r="B44" s="40" t="s">
        <v>170</v>
      </c>
      <c r="H44" s="28"/>
      <c r="I44" s="30"/>
      <c r="J44" s="30"/>
      <c r="K44" s="30"/>
      <c r="L44" s="30"/>
      <c r="M44" s="30"/>
      <c r="N44" s="30"/>
      <c r="O44" s="30"/>
    </row>
    <row r="45" spans="1:16" s="40" customFormat="1" ht="15" customHeight="1" x14ac:dyDescent="0.25">
      <c r="A45" s="23"/>
      <c r="B45" s="40" t="s">
        <v>171</v>
      </c>
      <c r="H45" s="28"/>
      <c r="I45" s="30"/>
      <c r="J45" s="30"/>
      <c r="K45" s="30"/>
      <c r="L45" s="30"/>
      <c r="M45" s="30"/>
      <c r="N45" s="30"/>
      <c r="O45" s="30"/>
    </row>
    <row r="46" spans="1:16" s="40" customFormat="1" ht="15" customHeight="1" x14ac:dyDescent="0.25">
      <c r="A46" s="23"/>
      <c r="B46" s="40" t="s">
        <v>172</v>
      </c>
      <c r="H46" s="28"/>
      <c r="I46" s="30"/>
      <c r="J46" s="30"/>
      <c r="K46" s="30"/>
      <c r="L46" s="30"/>
      <c r="M46" s="30"/>
      <c r="N46" s="30"/>
      <c r="O46" s="30"/>
    </row>
    <row r="47" spans="1:16" s="40" customFormat="1" ht="15" customHeight="1" x14ac:dyDescent="0.25">
      <c r="A47" s="23"/>
      <c r="H47" s="28"/>
      <c r="I47" s="30"/>
      <c r="J47" s="30"/>
      <c r="K47" s="30"/>
      <c r="L47" s="30"/>
      <c r="M47" s="30"/>
      <c r="N47" s="30"/>
      <c r="O47" s="30"/>
    </row>
    <row r="48" spans="1:16" x14ac:dyDescent="0.2">
      <c r="A48" s="22"/>
      <c r="B48" s="42"/>
      <c r="C48" s="42"/>
      <c r="D48" s="42"/>
      <c r="E48" s="42"/>
      <c r="F48" s="42"/>
      <c r="G48" s="42"/>
      <c r="H48" s="43"/>
      <c r="I48" s="43"/>
      <c r="J48" s="43"/>
      <c r="K48" s="43"/>
      <c r="L48" s="44"/>
      <c r="M48" s="44"/>
      <c r="N48" s="44"/>
      <c r="O48" s="44"/>
    </row>
    <row r="49" spans="1:14" ht="15" customHeight="1" x14ac:dyDescent="0.2">
      <c r="A49" s="22"/>
      <c r="M49" s="45"/>
      <c r="N49" s="45"/>
    </row>
    <row r="50" spans="1:14" x14ac:dyDescent="0.2">
      <c r="A50" s="22"/>
      <c r="M50" s="45"/>
      <c r="N50" s="45"/>
    </row>
    <row r="51" spans="1:14" x14ac:dyDescent="0.2">
      <c r="A51" s="22"/>
      <c r="M51" s="45"/>
      <c r="N51" s="45"/>
    </row>
    <row r="52" spans="1:14" x14ac:dyDescent="0.2">
      <c r="A52" s="22"/>
      <c r="M52" s="45"/>
      <c r="N52" s="45"/>
    </row>
    <row r="53" spans="1:14" x14ac:dyDescent="0.2">
      <c r="A53" s="22"/>
      <c r="M53" s="45"/>
      <c r="N53" s="45"/>
    </row>
    <row r="54" spans="1:14" x14ac:dyDescent="0.2">
      <c r="M54" s="45"/>
      <c r="N54" s="45"/>
    </row>
    <row r="55" spans="1:14" ht="15" x14ac:dyDescent="0.25">
      <c r="A55" s="1"/>
      <c r="M55" s="45"/>
      <c r="N55" s="45"/>
    </row>
    <row r="56" spans="1:14" ht="15" customHeight="1" x14ac:dyDescent="0.2">
      <c r="A56" s="2"/>
      <c r="M56" s="45"/>
      <c r="N56" s="45"/>
    </row>
    <row r="57" spans="1:14" ht="15" customHeight="1" x14ac:dyDescent="0.2">
      <c r="A57" s="2"/>
      <c r="M57" s="4"/>
      <c r="N57" s="45"/>
    </row>
    <row r="58" spans="1:14" x14ac:dyDescent="0.2">
      <c r="A58" s="22"/>
      <c r="M58" s="45"/>
      <c r="N58" s="45"/>
    </row>
    <row r="59" spans="1:14" x14ac:dyDescent="0.2">
      <c r="A59" s="22"/>
      <c r="M59" s="45"/>
      <c r="N59" s="45"/>
    </row>
    <row r="60" spans="1:14" x14ac:dyDescent="0.2">
      <c r="A60" s="22"/>
      <c r="M60" s="45"/>
      <c r="N60" s="45"/>
    </row>
    <row r="61" spans="1:14" x14ac:dyDescent="0.2">
      <c r="A61" s="22"/>
      <c r="M61" s="45"/>
      <c r="N61" s="45"/>
    </row>
    <row r="62" spans="1:14" x14ac:dyDescent="0.2">
      <c r="A62" s="22"/>
      <c r="M62" s="45"/>
      <c r="N62" s="45"/>
    </row>
    <row r="63" spans="1:14" x14ac:dyDescent="0.2">
      <c r="A63" s="22"/>
      <c r="M63" s="45"/>
      <c r="N63" s="45"/>
    </row>
    <row r="64" spans="1:14" x14ac:dyDescent="0.2">
      <c r="A64" s="22"/>
      <c r="M64" s="45"/>
      <c r="N64" s="45"/>
    </row>
    <row r="65" spans="1:1" x14ac:dyDescent="0.2">
      <c r="A65" s="22"/>
    </row>
    <row r="66" spans="1:1" x14ac:dyDescent="0.2">
      <c r="A66" s="22"/>
    </row>
    <row r="67" spans="1:1" x14ac:dyDescent="0.2">
      <c r="A67" s="22"/>
    </row>
    <row r="68" spans="1:1" x14ac:dyDescent="0.2">
      <c r="A68" s="22"/>
    </row>
    <row r="69" spans="1:1" x14ac:dyDescent="0.2">
      <c r="A69" s="22"/>
    </row>
  </sheetData>
  <mergeCells count="9">
    <mergeCell ref="B5:J5"/>
    <mergeCell ref="B34:D34"/>
    <mergeCell ref="H34:I34"/>
    <mergeCell ref="H32:I32"/>
    <mergeCell ref="B7:J8"/>
    <mergeCell ref="B10:J10"/>
    <mergeCell ref="B14:J14"/>
    <mergeCell ref="B16:L18"/>
    <mergeCell ref="B22:L24"/>
  </mergeCells>
  <conditionalFormatting sqref="H32:I32 H34">
    <cfRule type="expression" dxfId="2" priority="1">
      <formula>$H$32="#N/A"</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locked="0" defaultSize="0" autoLine="0" autoPict="0">
                <anchor moveWithCells="1">
                  <from>
                    <xdr:col>4</xdr:col>
                    <xdr:colOff>0</xdr:colOff>
                    <xdr:row>28</xdr:row>
                    <xdr:rowOff>180975</xdr:rowOff>
                  </from>
                  <to>
                    <xdr:col>4</xdr:col>
                    <xdr:colOff>1343025</xdr:colOff>
                    <xdr:row>28</xdr:row>
                    <xdr:rowOff>400050</xdr:rowOff>
                  </to>
                </anchor>
              </controlPr>
            </control>
          </mc:Choice>
        </mc:AlternateContent>
        <mc:AlternateContent xmlns:mc="http://schemas.openxmlformats.org/markup-compatibility/2006">
          <mc:Choice Requires="x14">
            <control shapeId="5122" r:id="rId5" name="Drop Down 2">
              <controlPr defaultSize="0" autoLine="0" autoPict="0">
                <anchor moveWithCells="1">
                  <from>
                    <xdr:col>4</xdr:col>
                    <xdr:colOff>0</xdr:colOff>
                    <xdr:row>30</xdr:row>
                    <xdr:rowOff>76200</xdr:rowOff>
                  </from>
                  <to>
                    <xdr:col>4</xdr:col>
                    <xdr:colOff>1343025</xdr:colOff>
                    <xdr:row>30</xdr:row>
                    <xdr:rowOff>295275</xdr:rowOff>
                  </to>
                </anchor>
              </controlPr>
            </control>
          </mc:Choice>
        </mc:AlternateContent>
        <mc:AlternateContent xmlns:mc="http://schemas.openxmlformats.org/markup-compatibility/2006">
          <mc:Choice Requires="x14">
            <control shapeId="5124" r:id="rId6" name="Drop Down 4">
              <controlPr defaultSize="0" autoLine="0" autoPict="0">
                <anchor moveWithCells="1">
                  <from>
                    <xdr:col>4</xdr:col>
                    <xdr:colOff>0</xdr:colOff>
                    <xdr:row>29</xdr:row>
                    <xdr:rowOff>95250</xdr:rowOff>
                  </from>
                  <to>
                    <xdr:col>4</xdr:col>
                    <xdr:colOff>1343025</xdr:colOff>
                    <xdr:row>29</xdr:row>
                    <xdr:rowOff>314325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D583335C-62C1-4073-B7AD-09318F8C1E2C}">
            <xm:f>parameters!$E$9=2</xm:f>
            <x14:dxf>
              <numFmt numFmtId="2" formatCode="0.00"/>
            </x14:dxf>
          </x14:cfRule>
          <x14:cfRule type="expression" priority="3" id="{56CB9A50-ED10-407E-98D1-87839A1EF4F7}">
            <xm:f>parameters!$E$9=1</xm:f>
            <x14:dxf>
              <numFmt numFmtId="164" formatCode="0.000"/>
            </x14:dxf>
          </x14:cfRule>
          <xm:sqref>I38:O47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A73"/>
  <sheetViews>
    <sheetView workbookViewId="0">
      <selection activeCell="H18" sqref="H18"/>
    </sheetView>
  </sheetViews>
  <sheetFormatPr defaultRowHeight="15" x14ac:dyDescent="0.25"/>
  <cols>
    <col min="1" max="1" width="3" bestFit="1" customWidth="1"/>
    <col min="2" max="2" width="12.85546875" bestFit="1" customWidth="1"/>
    <col min="3" max="3" width="6.42578125" bestFit="1" customWidth="1"/>
    <col min="4" max="4" width="9.140625" bestFit="1" customWidth="1"/>
    <col min="5" max="5" width="22" bestFit="1" customWidth="1"/>
    <col min="6" max="58" width="8" bestFit="1" customWidth="1"/>
    <col min="59" max="105" width="9" bestFit="1" customWidth="1"/>
  </cols>
  <sheetData>
    <row r="1" spans="1:105" x14ac:dyDescent="0.25">
      <c r="A1" t="s">
        <v>0</v>
      </c>
      <c r="B1" t="s">
        <v>7</v>
      </c>
      <c r="C1" t="s">
        <v>27</v>
      </c>
      <c r="D1" t="s">
        <v>28</v>
      </c>
      <c r="E1" t="s">
        <v>13</v>
      </c>
      <c r="F1">
        <v>10</v>
      </c>
      <c r="G1">
        <v>20</v>
      </c>
      <c r="H1">
        <v>30</v>
      </c>
      <c r="I1">
        <v>40</v>
      </c>
      <c r="J1">
        <v>50</v>
      </c>
      <c r="K1">
        <v>60</v>
      </c>
      <c r="L1">
        <v>70</v>
      </c>
      <c r="M1">
        <v>80</v>
      </c>
      <c r="N1">
        <v>90</v>
      </c>
      <c r="O1">
        <v>100</v>
      </c>
      <c r="P1">
        <v>110</v>
      </c>
      <c r="Q1">
        <v>120</v>
      </c>
      <c r="R1">
        <v>130</v>
      </c>
      <c r="S1">
        <v>140</v>
      </c>
      <c r="T1">
        <v>150</v>
      </c>
      <c r="U1">
        <v>160</v>
      </c>
      <c r="V1">
        <v>170</v>
      </c>
      <c r="W1">
        <v>180</v>
      </c>
      <c r="X1">
        <v>190</v>
      </c>
      <c r="Y1">
        <v>200</v>
      </c>
      <c r="Z1">
        <v>210</v>
      </c>
      <c r="AA1">
        <v>220</v>
      </c>
      <c r="AB1">
        <v>230</v>
      </c>
      <c r="AC1">
        <v>240</v>
      </c>
      <c r="AD1">
        <v>250</v>
      </c>
      <c r="AE1">
        <v>260</v>
      </c>
      <c r="AF1">
        <v>270</v>
      </c>
      <c r="AG1">
        <v>280</v>
      </c>
      <c r="AH1">
        <v>290</v>
      </c>
      <c r="AI1">
        <v>300</v>
      </c>
      <c r="AJ1">
        <v>310</v>
      </c>
      <c r="AK1">
        <v>320</v>
      </c>
      <c r="AL1">
        <v>330</v>
      </c>
      <c r="AM1">
        <v>340</v>
      </c>
      <c r="AN1">
        <v>350</v>
      </c>
      <c r="AO1">
        <v>360</v>
      </c>
      <c r="AP1">
        <v>370</v>
      </c>
      <c r="AQ1">
        <v>380</v>
      </c>
      <c r="AR1">
        <v>390</v>
      </c>
      <c r="AS1">
        <v>400</v>
      </c>
      <c r="AT1">
        <v>410</v>
      </c>
      <c r="AU1">
        <v>420</v>
      </c>
      <c r="AV1">
        <v>430</v>
      </c>
      <c r="AW1">
        <v>440</v>
      </c>
      <c r="AX1">
        <v>450</v>
      </c>
      <c r="AY1">
        <v>460</v>
      </c>
      <c r="AZ1">
        <v>470</v>
      </c>
      <c r="BA1">
        <v>480</v>
      </c>
      <c r="BB1">
        <v>490</v>
      </c>
      <c r="BC1">
        <v>500</v>
      </c>
      <c r="BD1">
        <v>510</v>
      </c>
      <c r="BE1">
        <v>520</v>
      </c>
      <c r="BF1">
        <v>530</v>
      </c>
      <c r="BG1">
        <v>540</v>
      </c>
      <c r="BH1">
        <v>550</v>
      </c>
      <c r="BI1">
        <v>560</v>
      </c>
      <c r="BJ1">
        <v>570</v>
      </c>
      <c r="BK1">
        <v>580</v>
      </c>
      <c r="BL1">
        <v>590</v>
      </c>
      <c r="BM1">
        <v>600</v>
      </c>
      <c r="BN1">
        <v>610</v>
      </c>
      <c r="BO1">
        <v>620</v>
      </c>
      <c r="BP1">
        <v>630</v>
      </c>
      <c r="BQ1">
        <v>640</v>
      </c>
      <c r="BR1">
        <v>650</v>
      </c>
      <c r="BS1">
        <v>660</v>
      </c>
      <c r="BT1">
        <v>670</v>
      </c>
      <c r="BU1">
        <v>680</v>
      </c>
      <c r="BV1">
        <v>690</v>
      </c>
      <c r="BW1">
        <v>700</v>
      </c>
      <c r="BX1">
        <v>710</v>
      </c>
      <c r="BY1">
        <v>720</v>
      </c>
      <c r="BZ1">
        <v>730</v>
      </c>
      <c r="CA1">
        <v>740</v>
      </c>
      <c r="CB1">
        <v>750</v>
      </c>
      <c r="CC1">
        <v>760</v>
      </c>
      <c r="CD1">
        <v>770</v>
      </c>
      <c r="CE1">
        <v>780</v>
      </c>
      <c r="CF1">
        <v>790</v>
      </c>
      <c r="CG1">
        <v>800</v>
      </c>
      <c r="CH1">
        <v>810</v>
      </c>
      <c r="CI1">
        <v>820</v>
      </c>
      <c r="CJ1">
        <v>830</v>
      </c>
      <c r="CK1">
        <v>840</v>
      </c>
      <c r="CL1">
        <v>850</v>
      </c>
      <c r="CM1">
        <v>860</v>
      </c>
      <c r="CN1">
        <v>870</v>
      </c>
      <c r="CO1">
        <v>880</v>
      </c>
      <c r="CP1">
        <v>890</v>
      </c>
      <c r="CQ1">
        <v>900</v>
      </c>
      <c r="CR1">
        <v>910</v>
      </c>
      <c r="CS1">
        <v>920</v>
      </c>
      <c r="CT1">
        <v>930</v>
      </c>
      <c r="CU1">
        <v>940</v>
      </c>
      <c r="CV1">
        <v>950</v>
      </c>
      <c r="CW1">
        <v>960</v>
      </c>
      <c r="CX1">
        <v>970</v>
      </c>
      <c r="CY1">
        <v>980</v>
      </c>
      <c r="CZ1">
        <v>990</v>
      </c>
      <c r="DA1">
        <v>1000</v>
      </c>
    </row>
    <row r="2" spans="1:105" x14ac:dyDescent="0.25">
      <c r="A2">
        <v>1</v>
      </c>
      <c r="B2" t="s">
        <v>11</v>
      </c>
      <c r="C2" t="s">
        <v>29</v>
      </c>
      <c r="D2" t="s">
        <v>5</v>
      </c>
      <c r="E2" t="s">
        <v>30</v>
      </c>
      <c r="F2">
        <v>0.1318</v>
      </c>
      <c r="G2">
        <v>0.1177</v>
      </c>
      <c r="H2">
        <v>0.1043</v>
      </c>
      <c r="I2">
        <v>9.2090000000000005E-2</v>
      </c>
      <c r="J2">
        <v>8.1729999999999997E-2</v>
      </c>
      <c r="K2">
        <v>7.3660000000000003E-2</v>
      </c>
      <c r="L2">
        <v>6.7589999999999997E-2</v>
      </c>
      <c r="M2">
        <v>6.3049999999999995E-2</v>
      </c>
      <c r="N2">
        <v>5.9580000000000001E-2</v>
      </c>
      <c r="O2">
        <v>5.6710000000000003E-2</v>
      </c>
      <c r="P2">
        <v>5.4039999999999998E-2</v>
      </c>
      <c r="Q2">
        <v>5.151E-2</v>
      </c>
      <c r="R2">
        <v>4.9099999999999998E-2</v>
      </c>
      <c r="S2">
        <v>4.6800000000000001E-2</v>
      </c>
      <c r="T2">
        <v>4.4630000000000003E-2</v>
      </c>
      <c r="U2">
        <v>4.2569999999999997E-2</v>
      </c>
      <c r="V2">
        <v>4.0620000000000003E-2</v>
      </c>
      <c r="W2">
        <v>3.8769999999999999E-2</v>
      </c>
      <c r="X2">
        <v>3.7019999999999997E-2</v>
      </c>
      <c r="Y2">
        <v>3.5369999999999999E-2</v>
      </c>
      <c r="Z2">
        <v>3.3820000000000003E-2</v>
      </c>
      <c r="AA2">
        <v>3.2349999999999997E-2</v>
      </c>
      <c r="AB2">
        <v>3.0980000000000001E-2</v>
      </c>
      <c r="AC2">
        <v>2.9680000000000002E-2</v>
      </c>
      <c r="AD2">
        <v>2.8469999999999999E-2</v>
      </c>
      <c r="AE2">
        <v>2.734E-2</v>
      </c>
      <c r="AF2">
        <v>2.6270000000000002E-2</v>
      </c>
      <c r="AG2">
        <v>2.528E-2</v>
      </c>
      <c r="AH2">
        <v>2.436E-2</v>
      </c>
      <c r="AI2">
        <v>2.35E-2</v>
      </c>
      <c r="AJ2">
        <v>2.2710000000000001E-2</v>
      </c>
      <c r="AK2">
        <v>2.197E-2</v>
      </c>
      <c r="AL2">
        <v>2.129E-2</v>
      </c>
      <c r="AM2">
        <v>2.0660000000000001E-2</v>
      </c>
      <c r="AN2">
        <v>2.0070000000000001E-2</v>
      </c>
      <c r="AO2">
        <v>1.9529999999999999E-2</v>
      </c>
      <c r="AP2">
        <v>1.9040000000000001E-2</v>
      </c>
      <c r="AQ2">
        <v>1.8579999999999999E-2</v>
      </c>
      <c r="AR2">
        <v>1.8159999999999999E-2</v>
      </c>
      <c r="AS2">
        <v>1.7770000000000001E-2</v>
      </c>
      <c r="AT2">
        <v>1.7409999999999998E-2</v>
      </c>
      <c r="AU2">
        <v>1.7069999999999998E-2</v>
      </c>
      <c r="AV2">
        <v>1.6760000000000001E-2</v>
      </c>
      <c r="AW2">
        <v>1.6469999999999999E-2</v>
      </c>
      <c r="AX2">
        <v>1.619E-2</v>
      </c>
      <c r="AY2">
        <v>1.593E-2</v>
      </c>
      <c r="AZ2">
        <v>1.567E-2</v>
      </c>
      <c r="BA2">
        <v>1.5429999999999999E-2</v>
      </c>
      <c r="BB2">
        <v>1.5180000000000001E-2</v>
      </c>
      <c r="BC2">
        <v>1.494E-2</v>
      </c>
      <c r="BD2">
        <v>1.469E-2</v>
      </c>
      <c r="BE2">
        <v>1.444E-2</v>
      </c>
      <c r="BF2">
        <v>1.4189999999999999E-2</v>
      </c>
      <c r="BG2">
        <v>1.393E-2</v>
      </c>
      <c r="BH2">
        <v>1.3679999999999999E-2</v>
      </c>
      <c r="BI2">
        <v>1.342E-2</v>
      </c>
      <c r="BJ2">
        <v>1.3169999999999999E-2</v>
      </c>
      <c r="BK2">
        <v>1.291E-2</v>
      </c>
      <c r="BL2">
        <v>1.2659999999999999E-2</v>
      </c>
      <c r="BM2">
        <v>1.2409999999999999E-2</v>
      </c>
      <c r="BN2">
        <v>1.2160000000000001E-2</v>
      </c>
      <c r="BO2">
        <v>1.191E-2</v>
      </c>
      <c r="BP2">
        <v>1.167E-2</v>
      </c>
      <c r="BQ2">
        <v>1.1429999999999999E-2</v>
      </c>
      <c r="BR2">
        <v>1.119E-2</v>
      </c>
      <c r="BS2">
        <v>1.0959999999999999E-2</v>
      </c>
      <c r="BT2">
        <v>1.074E-2</v>
      </c>
      <c r="BU2">
        <v>1.052E-2</v>
      </c>
      <c r="BV2">
        <v>1.031E-2</v>
      </c>
      <c r="BW2">
        <v>1.01E-2</v>
      </c>
      <c r="BX2">
        <v>9.9039999999999996E-3</v>
      </c>
      <c r="BY2">
        <v>9.7140000000000004E-3</v>
      </c>
      <c r="BZ2">
        <v>9.5320000000000005E-3</v>
      </c>
      <c r="CA2">
        <v>9.3570000000000007E-3</v>
      </c>
      <c r="CB2">
        <v>9.1889999999999993E-3</v>
      </c>
      <c r="CC2">
        <v>9.0270000000000003E-3</v>
      </c>
      <c r="CD2">
        <v>8.8719999999999997E-3</v>
      </c>
      <c r="CE2">
        <v>8.7220000000000006E-3</v>
      </c>
      <c r="CF2">
        <v>8.5780000000000006E-3</v>
      </c>
      <c r="CG2">
        <v>8.4399999999999996E-3</v>
      </c>
      <c r="CH2">
        <v>8.3070000000000001E-3</v>
      </c>
      <c r="CI2">
        <v>8.1790000000000005E-3</v>
      </c>
      <c r="CJ2">
        <v>8.0549999999999997E-3</v>
      </c>
      <c r="CK2">
        <v>7.9360000000000003E-3</v>
      </c>
      <c r="CL2">
        <v>7.8209999999999998E-3</v>
      </c>
      <c r="CM2">
        <v>7.7099999999999998E-3</v>
      </c>
      <c r="CN2">
        <v>7.6030000000000004E-3</v>
      </c>
      <c r="CO2">
        <v>7.4989999999999996E-3</v>
      </c>
      <c r="CP2">
        <v>7.3980000000000001E-3</v>
      </c>
      <c r="CQ2">
        <v>7.3000000000000001E-3</v>
      </c>
      <c r="CR2">
        <v>7.2040000000000003E-3</v>
      </c>
      <c r="CS2">
        <v>7.1110000000000001E-3</v>
      </c>
      <c r="CT2">
        <v>7.0200000000000002E-3</v>
      </c>
      <c r="CU2">
        <v>6.9309999999999997E-3</v>
      </c>
      <c r="CV2">
        <v>6.8430000000000001E-3</v>
      </c>
      <c r="CW2">
        <v>6.757E-3</v>
      </c>
      <c r="CX2">
        <v>6.672E-3</v>
      </c>
      <c r="CY2">
        <v>6.587E-3</v>
      </c>
      <c r="CZ2">
        <v>6.5030000000000001E-3</v>
      </c>
      <c r="DA2">
        <v>6.4200000000000004E-3</v>
      </c>
    </row>
    <row r="3" spans="1:105" x14ac:dyDescent="0.25">
      <c r="A3">
        <v>1</v>
      </c>
      <c r="B3" t="s">
        <v>11</v>
      </c>
      <c r="C3" t="s">
        <v>29</v>
      </c>
      <c r="D3" t="s">
        <v>4</v>
      </c>
      <c r="E3" t="s">
        <v>31</v>
      </c>
      <c r="F3">
        <v>0.21079999999999999</v>
      </c>
      <c r="G3">
        <v>0.1905</v>
      </c>
      <c r="H3">
        <v>0.1711</v>
      </c>
      <c r="I3">
        <v>0.15329999999999999</v>
      </c>
      <c r="J3">
        <v>0.13800000000000001</v>
      </c>
      <c r="K3">
        <v>0.1258</v>
      </c>
      <c r="L3">
        <v>0.1163</v>
      </c>
      <c r="M3">
        <v>0.1089</v>
      </c>
      <c r="N3">
        <v>0.10299999999999999</v>
      </c>
      <c r="O3">
        <v>9.8030000000000006E-2</v>
      </c>
      <c r="P3">
        <v>9.3450000000000005E-2</v>
      </c>
      <c r="Q3">
        <v>8.9149999999999993E-2</v>
      </c>
      <c r="R3">
        <v>8.5110000000000005E-2</v>
      </c>
      <c r="S3">
        <v>8.133E-2</v>
      </c>
      <c r="T3">
        <v>7.7780000000000002E-2</v>
      </c>
      <c r="U3">
        <v>7.4459999999999998E-2</v>
      </c>
      <c r="V3">
        <v>7.1340000000000001E-2</v>
      </c>
      <c r="W3">
        <v>6.8419999999999995E-2</v>
      </c>
      <c r="X3">
        <v>6.5670000000000006E-2</v>
      </c>
      <c r="Y3">
        <v>6.3079999999999997E-2</v>
      </c>
      <c r="Z3">
        <v>6.0639999999999999E-2</v>
      </c>
      <c r="AA3">
        <v>5.8340000000000003E-2</v>
      </c>
      <c r="AB3">
        <v>5.6169999999999998E-2</v>
      </c>
      <c r="AC3">
        <v>5.4140000000000001E-2</v>
      </c>
      <c r="AD3">
        <v>5.2229999999999999E-2</v>
      </c>
      <c r="AE3">
        <v>5.0439999999999999E-2</v>
      </c>
      <c r="AF3">
        <v>4.8759999999999998E-2</v>
      </c>
      <c r="AG3">
        <v>4.7199999999999999E-2</v>
      </c>
      <c r="AH3">
        <v>4.5740000000000003E-2</v>
      </c>
      <c r="AI3">
        <v>4.4380000000000003E-2</v>
      </c>
      <c r="AJ3">
        <v>4.3119999999999999E-2</v>
      </c>
      <c r="AK3">
        <v>4.1950000000000001E-2</v>
      </c>
      <c r="AL3">
        <v>4.086E-2</v>
      </c>
      <c r="AM3">
        <v>3.9849999999999997E-2</v>
      </c>
      <c r="AN3">
        <v>3.8920000000000003E-2</v>
      </c>
      <c r="AO3">
        <v>3.8059999999999997E-2</v>
      </c>
      <c r="AP3">
        <v>3.7260000000000001E-2</v>
      </c>
      <c r="AQ3">
        <v>3.653E-2</v>
      </c>
      <c r="AR3">
        <v>3.585E-2</v>
      </c>
      <c r="AS3">
        <v>3.5220000000000001E-2</v>
      </c>
      <c r="AT3">
        <v>3.4630000000000001E-2</v>
      </c>
      <c r="AU3">
        <v>3.4090000000000002E-2</v>
      </c>
      <c r="AV3">
        <v>3.3570000000000003E-2</v>
      </c>
      <c r="AW3">
        <v>3.3090000000000001E-2</v>
      </c>
      <c r="AX3">
        <v>3.2640000000000002E-2</v>
      </c>
      <c r="AY3">
        <v>3.2199999999999999E-2</v>
      </c>
      <c r="AZ3">
        <v>3.1780000000000003E-2</v>
      </c>
      <c r="BA3">
        <v>3.1370000000000002E-2</v>
      </c>
      <c r="BB3">
        <v>3.0970000000000001E-2</v>
      </c>
      <c r="BC3">
        <v>3.056E-2</v>
      </c>
      <c r="BD3">
        <v>3.015E-2</v>
      </c>
      <c r="BE3">
        <v>2.9739999999999999E-2</v>
      </c>
      <c r="BF3">
        <v>2.9319999999999999E-2</v>
      </c>
      <c r="BG3">
        <v>2.8899999999999999E-2</v>
      </c>
      <c r="BH3">
        <v>2.8479999999999998E-2</v>
      </c>
      <c r="BI3">
        <v>2.8060000000000002E-2</v>
      </c>
      <c r="BJ3">
        <v>2.7640000000000001E-2</v>
      </c>
      <c r="BK3">
        <v>2.7210000000000002E-2</v>
      </c>
      <c r="BL3">
        <v>2.6790000000000001E-2</v>
      </c>
      <c r="BM3">
        <v>2.6380000000000001E-2</v>
      </c>
      <c r="BN3">
        <v>2.596E-2</v>
      </c>
      <c r="BO3">
        <v>2.555E-2</v>
      </c>
      <c r="BP3">
        <v>2.5149999999999999E-2</v>
      </c>
      <c r="BQ3">
        <v>2.4750000000000001E-2</v>
      </c>
      <c r="BR3">
        <v>2.436E-2</v>
      </c>
      <c r="BS3">
        <v>2.3970000000000002E-2</v>
      </c>
      <c r="BT3">
        <v>2.359E-2</v>
      </c>
      <c r="BU3">
        <v>2.3230000000000001E-2</v>
      </c>
      <c r="BV3">
        <v>2.2870000000000001E-2</v>
      </c>
      <c r="BW3">
        <v>2.2519999999999998E-2</v>
      </c>
      <c r="BX3">
        <v>2.2179999999999998E-2</v>
      </c>
      <c r="BY3">
        <v>2.1860000000000001E-2</v>
      </c>
      <c r="BZ3">
        <v>2.155E-2</v>
      </c>
      <c r="CA3">
        <v>2.1239999999999998E-2</v>
      </c>
      <c r="CB3">
        <v>2.095E-2</v>
      </c>
      <c r="CC3">
        <v>2.0670000000000001E-2</v>
      </c>
      <c r="CD3">
        <v>2.0389999999999998E-2</v>
      </c>
      <c r="CE3">
        <v>2.0129999999999999E-2</v>
      </c>
      <c r="CF3">
        <v>1.9869999999999999E-2</v>
      </c>
      <c r="CG3">
        <v>1.9630000000000002E-2</v>
      </c>
      <c r="CH3">
        <v>1.9380000000000001E-2</v>
      </c>
      <c r="CI3">
        <v>1.915E-2</v>
      </c>
      <c r="CJ3">
        <v>1.8929999999999999E-2</v>
      </c>
      <c r="CK3">
        <v>1.8710000000000001E-2</v>
      </c>
      <c r="CL3">
        <v>1.8489999999999999E-2</v>
      </c>
      <c r="CM3">
        <v>1.8290000000000001E-2</v>
      </c>
      <c r="CN3">
        <v>1.8079999999999999E-2</v>
      </c>
      <c r="CO3">
        <v>1.789E-2</v>
      </c>
      <c r="CP3">
        <v>1.7690000000000001E-2</v>
      </c>
      <c r="CQ3">
        <v>1.7510000000000001E-2</v>
      </c>
      <c r="CR3">
        <v>1.7319999999999999E-2</v>
      </c>
      <c r="CS3">
        <v>1.7139999999999999E-2</v>
      </c>
      <c r="CT3">
        <v>1.6959999999999999E-2</v>
      </c>
      <c r="CU3">
        <v>1.6789999999999999E-2</v>
      </c>
      <c r="CV3">
        <v>1.6619999999999999E-2</v>
      </c>
      <c r="CW3">
        <v>1.6449999999999999E-2</v>
      </c>
      <c r="CX3">
        <v>1.6279999999999999E-2</v>
      </c>
      <c r="CY3">
        <v>1.6109999999999999E-2</v>
      </c>
      <c r="CZ3">
        <v>1.5939999999999999E-2</v>
      </c>
      <c r="DA3">
        <v>1.5779999999999999E-2</v>
      </c>
    </row>
    <row r="4" spans="1:105" x14ac:dyDescent="0.25">
      <c r="A4">
        <v>1</v>
      </c>
      <c r="B4" t="s">
        <v>11</v>
      </c>
      <c r="C4" t="s">
        <v>32</v>
      </c>
      <c r="D4" t="s">
        <v>5</v>
      </c>
      <c r="E4" t="s">
        <v>33</v>
      </c>
      <c r="F4">
        <v>7.3440000000000003</v>
      </c>
      <c r="G4">
        <v>6.5750000000000002</v>
      </c>
      <c r="H4">
        <v>5.84</v>
      </c>
      <c r="I4">
        <v>5.1719999999999997</v>
      </c>
      <c r="J4">
        <v>4.6050000000000004</v>
      </c>
      <c r="K4">
        <v>4.1609999999999996</v>
      </c>
      <c r="L4">
        <v>3.827</v>
      </c>
      <c r="M4">
        <v>3.5760000000000001</v>
      </c>
      <c r="N4">
        <v>3.383</v>
      </c>
      <c r="O4">
        <v>3.2229999999999999</v>
      </c>
      <c r="P4">
        <v>3.0739999999999998</v>
      </c>
      <c r="Q4">
        <v>2.9319999999999999</v>
      </c>
      <c r="R4">
        <v>2.798</v>
      </c>
      <c r="S4">
        <v>2.669</v>
      </c>
      <c r="T4">
        <v>2.548</v>
      </c>
      <c r="U4">
        <v>2.4319999999999999</v>
      </c>
      <c r="V4">
        <v>2.323</v>
      </c>
      <c r="W4">
        <v>2.2189999999999999</v>
      </c>
      <c r="X4">
        <v>2.121</v>
      </c>
      <c r="Y4">
        <v>2.028</v>
      </c>
      <c r="Z4">
        <v>1.9410000000000001</v>
      </c>
      <c r="AA4">
        <v>1.8580000000000001</v>
      </c>
      <c r="AB4">
        <v>1.7809999999999999</v>
      </c>
      <c r="AC4">
        <v>1.708</v>
      </c>
      <c r="AD4">
        <v>1.639</v>
      </c>
      <c r="AE4">
        <v>1.575</v>
      </c>
      <c r="AF4">
        <v>1.5149999999999999</v>
      </c>
      <c r="AG4">
        <v>1.458</v>
      </c>
      <c r="AH4">
        <v>1.4059999999999999</v>
      </c>
      <c r="AI4">
        <v>1.357</v>
      </c>
      <c r="AJ4">
        <v>1.3109999999999999</v>
      </c>
      <c r="AK4">
        <v>1.2689999999999999</v>
      </c>
      <c r="AL4">
        <v>1.23</v>
      </c>
      <c r="AM4">
        <v>1.194</v>
      </c>
      <c r="AN4">
        <v>1.1599999999999999</v>
      </c>
      <c r="AO4">
        <v>1.129</v>
      </c>
      <c r="AP4">
        <v>1.1000000000000001</v>
      </c>
      <c r="AQ4">
        <v>1.073</v>
      </c>
      <c r="AR4">
        <v>1.0489999999999999</v>
      </c>
      <c r="AS4">
        <v>1.026</v>
      </c>
      <c r="AT4">
        <v>1.0049999999999999</v>
      </c>
      <c r="AU4">
        <v>0.9849</v>
      </c>
      <c r="AV4">
        <v>0.96650000000000003</v>
      </c>
      <c r="AW4">
        <v>0.94910000000000005</v>
      </c>
      <c r="AX4">
        <v>0.93269999999999997</v>
      </c>
      <c r="AY4">
        <v>0.91700000000000004</v>
      </c>
      <c r="AZ4">
        <v>0.90190000000000003</v>
      </c>
      <c r="BA4">
        <v>0.8871</v>
      </c>
      <c r="BB4">
        <v>0.87260000000000004</v>
      </c>
      <c r="BC4">
        <v>0.85819999999999996</v>
      </c>
      <c r="BD4">
        <v>0.84360000000000002</v>
      </c>
      <c r="BE4">
        <v>0.82889999999999997</v>
      </c>
      <c r="BF4">
        <v>0.81420000000000003</v>
      </c>
      <c r="BG4">
        <v>0.7994</v>
      </c>
      <c r="BH4">
        <v>0.78449999999999998</v>
      </c>
      <c r="BI4">
        <v>0.76970000000000005</v>
      </c>
      <c r="BJ4">
        <v>0.75490000000000002</v>
      </c>
      <c r="BK4">
        <v>0.74019999999999997</v>
      </c>
      <c r="BL4">
        <v>0.72560000000000002</v>
      </c>
      <c r="BM4">
        <v>0.71109999999999995</v>
      </c>
      <c r="BN4">
        <v>0.69669999999999999</v>
      </c>
      <c r="BO4">
        <v>0.6825</v>
      </c>
      <c r="BP4">
        <v>0.66859999999999997</v>
      </c>
      <c r="BQ4">
        <v>0.65490000000000004</v>
      </c>
      <c r="BR4">
        <v>0.64139999999999997</v>
      </c>
      <c r="BS4">
        <v>0.62829999999999997</v>
      </c>
      <c r="BT4">
        <v>0.61550000000000005</v>
      </c>
      <c r="BU4">
        <v>0.60299999999999998</v>
      </c>
      <c r="BV4">
        <v>0.59089999999999998</v>
      </c>
      <c r="BW4">
        <v>0.57920000000000005</v>
      </c>
      <c r="BX4">
        <v>0.56799999999999995</v>
      </c>
      <c r="BY4">
        <v>0.55720000000000003</v>
      </c>
      <c r="BZ4">
        <v>0.54679999999999995</v>
      </c>
      <c r="CA4">
        <v>0.53680000000000005</v>
      </c>
      <c r="CB4">
        <v>0.5272</v>
      </c>
      <c r="CC4">
        <v>0.51800000000000002</v>
      </c>
      <c r="CD4">
        <v>0.5091</v>
      </c>
      <c r="CE4">
        <v>0.50049999999999994</v>
      </c>
      <c r="CF4">
        <v>0.49230000000000002</v>
      </c>
      <c r="CG4">
        <v>0.4844</v>
      </c>
      <c r="CH4">
        <v>0.4768</v>
      </c>
      <c r="CI4">
        <v>0.46949999999999997</v>
      </c>
      <c r="CJ4">
        <v>0.46239999999999998</v>
      </c>
      <c r="CK4">
        <v>0.4556</v>
      </c>
      <c r="CL4">
        <v>0.44900000000000001</v>
      </c>
      <c r="CM4">
        <v>0.44269999999999998</v>
      </c>
      <c r="CN4">
        <v>0.4365</v>
      </c>
      <c r="CO4">
        <v>0.43049999999999999</v>
      </c>
      <c r="CP4">
        <v>0.42480000000000001</v>
      </c>
      <c r="CQ4">
        <v>0.41909999999999997</v>
      </c>
      <c r="CR4">
        <v>0.41370000000000001</v>
      </c>
      <c r="CS4">
        <v>0.4083</v>
      </c>
      <c r="CT4">
        <v>0.40310000000000001</v>
      </c>
      <c r="CU4">
        <v>0.39800000000000002</v>
      </c>
      <c r="CV4">
        <v>0.39300000000000002</v>
      </c>
      <c r="CW4">
        <v>0.38800000000000001</v>
      </c>
      <c r="CX4">
        <v>0.3831</v>
      </c>
      <c r="CY4">
        <v>0.37830000000000003</v>
      </c>
      <c r="CZ4">
        <v>0.3735</v>
      </c>
      <c r="DA4">
        <v>0.36859999999999998</v>
      </c>
    </row>
    <row r="5" spans="1:105" x14ac:dyDescent="0.25">
      <c r="A5">
        <v>1</v>
      </c>
      <c r="B5" t="s">
        <v>11</v>
      </c>
      <c r="C5" t="s">
        <v>32</v>
      </c>
      <c r="D5" t="s">
        <v>4</v>
      </c>
      <c r="E5" t="s">
        <v>34</v>
      </c>
      <c r="F5">
        <v>10.74</v>
      </c>
      <c r="G5">
        <v>9.7040000000000006</v>
      </c>
      <c r="H5">
        <v>8.7110000000000003</v>
      </c>
      <c r="I5">
        <v>7.8019999999999996</v>
      </c>
      <c r="J5">
        <v>7.0220000000000002</v>
      </c>
      <c r="K5">
        <v>6.4</v>
      </c>
      <c r="L5">
        <v>5.9169999999999998</v>
      </c>
      <c r="M5">
        <v>5.5430000000000001</v>
      </c>
      <c r="N5">
        <v>5.2450000000000001</v>
      </c>
      <c r="O5">
        <v>4.9939999999999998</v>
      </c>
      <c r="P5">
        <v>4.7619999999999996</v>
      </c>
      <c r="Q5">
        <v>4.5439999999999996</v>
      </c>
      <c r="R5">
        <v>4.34</v>
      </c>
      <c r="S5">
        <v>4.1479999999999997</v>
      </c>
      <c r="T5">
        <v>3.9670000000000001</v>
      </c>
      <c r="U5">
        <v>3.798</v>
      </c>
      <c r="V5">
        <v>3.64</v>
      </c>
      <c r="W5">
        <v>3.49</v>
      </c>
      <c r="X5">
        <v>3.35</v>
      </c>
      <c r="Y5">
        <v>3.218</v>
      </c>
      <c r="Z5">
        <v>3.093</v>
      </c>
      <c r="AA5">
        <v>2.976</v>
      </c>
      <c r="AB5">
        <v>2.8650000000000002</v>
      </c>
      <c r="AC5">
        <v>2.7610000000000001</v>
      </c>
      <c r="AD5">
        <v>2.6629999999999998</v>
      </c>
      <c r="AE5">
        <v>2.5720000000000001</v>
      </c>
      <c r="AF5">
        <v>2.4860000000000002</v>
      </c>
      <c r="AG5">
        <v>2.4060000000000001</v>
      </c>
      <c r="AH5">
        <v>2.3319999999999999</v>
      </c>
      <c r="AI5">
        <v>2.262</v>
      </c>
      <c r="AJ5">
        <v>2.1970000000000001</v>
      </c>
      <c r="AK5">
        <v>2.137</v>
      </c>
      <c r="AL5">
        <v>2.0819999999999999</v>
      </c>
      <c r="AM5">
        <v>2.0299999999999998</v>
      </c>
      <c r="AN5">
        <v>1.982</v>
      </c>
      <c r="AO5">
        <v>1.9379999999999999</v>
      </c>
      <c r="AP5">
        <v>1.897</v>
      </c>
      <c r="AQ5">
        <v>1.859</v>
      </c>
      <c r="AR5">
        <v>1.8240000000000001</v>
      </c>
      <c r="AS5">
        <v>1.792</v>
      </c>
      <c r="AT5">
        <v>1.7609999999999999</v>
      </c>
      <c r="AU5">
        <v>1.7330000000000001</v>
      </c>
      <c r="AV5">
        <v>1.7070000000000001</v>
      </c>
      <c r="AW5">
        <v>1.6819999999999999</v>
      </c>
      <c r="AX5">
        <v>1.659</v>
      </c>
      <c r="AY5">
        <v>1.6359999999999999</v>
      </c>
      <c r="AZ5">
        <v>1.6140000000000001</v>
      </c>
      <c r="BA5">
        <v>1.593</v>
      </c>
      <c r="BB5">
        <v>1.5720000000000001</v>
      </c>
      <c r="BC5">
        <v>1.5509999999999999</v>
      </c>
      <c r="BD5">
        <v>1.53</v>
      </c>
      <c r="BE5">
        <v>1.5089999999999999</v>
      </c>
      <c r="BF5">
        <v>1.4870000000000001</v>
      </c>
      <c r="BG5">
        <v>1.466</v>
      </c>
      <c r="BH5">
        <v>1.444</v>
      </c>
      <c r="BI5">
        <v>1.4219999999999999</v>
      </c>
      <c r="BJ5">
        <v>1.401</v>
      </c>
      <c r="BK5">
        <v>1.379</v>
      </c>
      <c r="BL5">
        <v>1.357</v>
      </c>
      <c r="BM5">
        <v>1.3360000000000001</v>
      </c>
      <c r="BN5">
        <v>1.3140000000000001</v>
      </c>
      <c r="BO5">
        <v>1.2929999999999999</v>
      </c>
      <c r="BP5">
        <v>1.272</v>
      </c>
      <c r="BQ5">
        <v>1.252</v>
      </c>
      <c r="BR5">
        <v>1.232</v>
      </c>
      <c r="BS5">
        <v>1.212</v>
      </c>
      <c r="BT5">
        <v>1.1919999999999999</v>
      </c>
      <c r="BU5">
        <v>1.1739999999999999</v>
      </c>
      <c r="BV5">
        <v>1.155</v>
      </c>
      <c r="BW5">
        <v>1.137</v>
      </c>
      <c r="BX5">
        <v>1.1200000000000001</v>
      </c>
      <c r="BY5">
        <v>1.103</v>
      </c>
      <c r="BZ5">
        <v>1.087</v>
      </c>
      <c r="CA5">
        <v>1.0720000000000001</v>
      </c>
      <c r="CB5">
        <v>1.0569999999999999</v>
      </c>
      <c r="CC5">
        <v>1.042</v>
      </c>
      <c r="CD5">
        <v>1.028</v>
      </c>
      <c r="CE5">
        <v>1.014</v>
      </c>
      <c r="CF5">
        <v>1.0009999999999999</v>
      </c>
      <c r="CG5">
        <v>0.98839999999999995</v>
      </c>
      <c r="CH5">
        <v>0.97599999999999998</v>
      </c>
      <c r="CI5">
        <v>0.96399999999999997</v>
      </c>
      <c r="CJ5">
        <v>0.95240000000000002</v>
      </c>
      <c r="CK5">
        <v>0.94110000000000005</v>
      </c>
      <c r="CL5">
        <v>0.93010000000000004</v>
      </c>
      <c r="CM5">
        <v>0.91949999999999998</v>
      </c>
      <c r="CN5">
        <v>0.90910000000000002</v>
      </c>
      <c r="CO5">
        <v>0.89900000000000002</v>
      </c>
      <c r="CP5">
        <v>0.8891</v>
      </c>
      <c r="CQ5">
        <v>0.87939999999999996</v>
      </c>
      <c r="CR5">
        <v>0.86990000000000001</v>
      </c>
      <c r="CS5">
        <v>0.86060000000000003</v>
      </c>
      <c r="CT5">
        <v>0.85150000000000003</v>
      </c>
      <c r="CU5">
        <v>0.84250000000000003</v>
      </c>
      <c r="CV5">
        <v>0.83360000000000001</v>
      </c>
      <c r="CW5">
        <v>0.82479999999999998</v>
      </c>
      <c r="CX5">
        <v>0.81610000000000005</v>
      </c>
      <c r="CY5">
        <v>0.8075</v>
      </c>
      <c r="CZ5">
        <v>0.79890000000000005</v>
      </c>
      <c r="DA5">
        <v>0.7903</v>
      </c>
    </row>
    <row r="6" spans="1:105" x14ac:dyDescent="0.25">
      <c r="A6">
        <v>2</v>
      </c>
      <c r="B6" t="s">
        <v>11</v>
      </c>
      <c r="C6" t="s">
        <v>29</v>
      </c>
      <c r="D6" t="s">
        <v>3</v>
      </c>
      <c r="E6" t="s">
        <v>35</v>
      </c>
      <c r="F6">
        <v>0.14580000000000001</v>
      </c>
      <c r="G6">
        <v>0.12889999999999999</v>
      </c>
      <c r="H6">
        <v>0.11269999999999999</v>
      </c>
      <c r="I6">
        <v>9.8030000000000006E-2</v>
      </c>
      <c r="J6">
        <v>8.5720000000000005E-2</v>
      </c>
      <c r="K6">
        <v>7.6280000000000001E-2</v>
      </c>
      <c r="L6">
        <v>6.9349999999999995E-2</v>
      </c>
      <c r="M6">
        <v>6.4329999999999998E-2</v>
      </c>
      <c r="N6">
        <v>6.0609999999999997E-2</v>
      </c>
      <c r="O6">
        <v>5.7610000000000001E-2</v>
      </c>
      <c r="P6">
        <v>5.4809999999999998E-2</v>
      </c>
      <c r="Q6">
        <v>5.212E-2</v>
      </c>
      <c r="R6">
        <v>4.9540000000000001E-2</v>
      </c>
      <c r="S6">
        <v>4.7070000000000001E-2</v>
      </c>
      <c r="T6">
        <v>4.471E-2</v>
      </c>
      <c r="U6">
        <v>4.2459999999999998E-2</v>
      </c>
      <c r="V6">
        <v>4.0329999999999998E-2</v>
      </c>
      <c r="W6">
        <v>3.8300000000000001E-2</v>
      </c>
      <c r="X6">
        <v>3.6380000000000003E-2</v>
      </c>
      <c r="Y6">
        <v>3.458E-2</v>
      </c>
      <c r="Z6">
        <v>3.2890000000000003E-2</v>
      </c>
      <c r="AA6">
        <v>3.1300000000000001E-2</v>
      </c>
      <c r="AB6">
        <v>2.9819999999999999E-2</v>
      </c>
      <c r="AC6">
        <v>2.844E-2</v>
      </c>
      <c r="AD6">
        <v>2.7150000000000001E-2</v>
      </c>
      <c r="AE6">
        <v>2.596E-2</v>
      </c>
      <c r="AF6">
        <v>2.4850000000000001E-2</v>
      </c>
      <c r="AG6">
        <v>2.383E-2</v>
      </c>
      <c r="AH6">
        <v>2.2890000000000001E-2</v>
      </c>
      <c r="AI6">
        <v>2.2020000000000001E-2</v>
      </c>
      <c r="AJ6">
        <v>2.1229999999999999E-2</v>
      </c>
      <c r="AK6">
        <v>2.0500000000000001E-2</v>
      </c>
      <c r="AL6">
        <v>1.984E-2</v>
      </c>
      <c r="AM6">
        <v>1.9230000000000001E-2</v>
      </c>
      <c r="AN6">
        <v>1.8689999999999998E-2</v>
      </c>
      <c r="AO6">
        <v>1.8190000000000001E-2</v>
      </c>
      <c r="AP6">
        <v>1.7749999999999998E-2</v>
      </c>
      <c r="AQ6">
        <v>1.7340000000000001E-2</v>
      </c>
      <c r="AR6">
        <v>1.6979999999999999E-2</v>
      </c>
      <c r="AS6">
        <v>1.6650000000000002E-2</v>
      </c>
      <c r="AT6">
        <v>1.636E-2</v>
      </c>
      <c r="AU6">
        <v>1.609E-2</v>
      </c>
      <c r="AV6">
        <v>1.585E-2</v>
      </c>
      <c r="AW6">
        <v>1.5630000000000002E-2</v>
      </c>
      <c r="AX6">
        <v>1.542E-2</v>
      </c>
      <c r="AY6">
        <v>1.5219999999999999E-2</v>
      </c>
      <c r="AZ6">
        <v>1.504E-2</v>
      </c>
      <c r="BA6">
        <v>1.485E-2</v>
      </c>
      <c r="BB6">
        <v>1.4670000000000001E-2</v>
      </c>
      <c r="BC6">
        <v>1.448E-2</v>
      </c>
      <c r="BD6">
        <v>1.4290000000000001E-2</v>
      </c>
      <c r="BE6">
        <v>1.409E-2</v>
      </c>
      <c r="BF6">
        <v>1.388E-2</v>
      </c>
      <c r="BG6">
        <v>1.367E-2</v>
      </c>
      <c r="BH6">
        <v>1.345E-2</v>
      </c>
      <c r="BI6">
        <v>1.323E-2</v>
      </c>
      <c r="BJ6">
        <v>1.2999999999999999E-2</v>
      </c>
      <c r="BK6">
        <v>1.278E-2</v>
      </c>
      <c r="BL6">
        <v>1.255E-2</v>
      </c>
      <c r="BM6">
        <v>1.2319999999999999E-2</v>
      </c>
      <c r="BN6">
        <v>1.209E-2</v>
      </c>
      <c r="BO6">
        <v>1.1860000000000001E-2</v>
      </c>
      <c r="BP6">
        <v>1.163E-2</v>
      </c>
      <c r="BQ6">
        <v>1.141E-2</v>
      </c>
      <c r="BR6">
        <v>1.1180000000000001E-2</v>
      </c>
      <c r="BS6">
        <v>1.0970000000000001E-2</v>
      </c>
      <c r="BT6">
        <v>1.0749999999999999E-2</v>
      </c>
      <c r="BU6">
        <v>1.055E-2</v>
      </c>
      <c r="BV6">
        <v>1.034E-2</v>
      </c>
      <c r="BW6">
        <v>1.0149999999999999E-2</v>
      </c>
      <c r="BX6">
        <v>9.9649999999999999E-3</v>
      </c>
      <c r="BY6">
        <v>9.7870000000000006E-3</v>
      </c>
      <c r="BZ6">
        <v>9.6159999999999995E-3</v>
      </c>
      <c r="CA6">
        <v>9.4520000000000003E-3</v>
      </c>
      <c r="CB6">
        <v>9.2960000000000004E-3</v>
      </c>
      <c r="CC6">
        <v>9.1459999999999996E-3</v>
      </c>
      <c r="CD6">
        <v>9.0019999999999996E-3</v>
      </c>
      <c r="CE6">
        <v>8.8649999999999996E-3</v>
      </c>
      <c r="CF6">
        <v>8.7329999999999994E-3</v>
      </c>
      <c r="CG6">
        <v>8.6070000000000001E-3</v>
      </c>
      <c r="CH6">
        <v>8.4860000000000005E-3</v>
      </c>
      <c r="CI6">
        <v>8.371E-3</v>
      </c>
      <c r="CJ6">
        <v>8.26E-3</v>
      </c>
      <c r="CK6">
        <v>8.1539999999999998E-3</v>
      </c>
      <c r="CL6">
        <v>8.0520000000000001E-3</v>
      </c>
      <c r="CM6">
        <v>7.9539999999999993E-3</v>
      </c>
      <c r="CN6">
        <v>7.8589999999999997E-3</v>
      </c>
      <c r="CO6">
        <v>7.7679999999999997E-3</v>
      </c>
      <c r="CP6">
        <v>7.6810000000000003E-3</v>
      </c>
      <c r="CQ6">
        <v>7.5960000000000003E-3</v>
      </c>
      <c r="CR6">
        <v>7.5139999999999998E-3</v>
      </c>
      <c r="CS6">
        <v>7.4339999999999996E-3</v>
      </c>
      <c r="CT6">
        <v>7.3569999999999998E-3</v>
      </c>
      <c r="CU6">
        <v>7.2810000000000001E-3</v>
      </c>
      <c r="CV6">
        <v>7.2069999999999999E-3</v>
      </c>
      <c r="CW6">
        <v>7.1339999999999997E-3</v>
      </c>
      <c r="CX6">
        <v>7.0629999999999998E-3</v>
      </c>
      <c r="CY6">
        <v>6.992E-3</v>
      </c>
      <c r="CZ6">
        <v>6.9220000000000002E-3</v>
      </c>
      <c r="DA6">
        <v>6.8519999999999996E-3</v>
      </c>
    </row>
    <row r="7" spans="1:105" x14ac:dyDescent="0.25">
      <c r="A7">
        <v>2</v>
      </c>
      <c r="B7" t="s">
        <v>11</v>
      </c>
      <c r="C7" t="s">
        <v>29</v>
      </c>
      <c r="D7" t="s">
        <v>2</v>
      </c>
      <c r="E7" t="s">
        <v>36</v>
      </c>
      <c r="F7">
        <v>0.21360000000000001</v>
      </c>
      <c r="G7">
        <v>0.19109999999999999</v>
      </c>
      <c r="H7">
        <v>0.1696</v>
      </c>
      <c r="I7">
        <v>0.15010000000000001</v>
      </c>
      <c r="J7">
        <v>0.13350000000000001</v>
      </c>
      <c r="K7">
        <v>0.1206</v>
      </c>
      <c r="L7">
        <v>0.1109</v>
      </c>
      <c r="M7">
        <v>0.1036</v>
      </c>
      <c r="N7">
        <v>9.7989999999999994E-2</v>
      </c>
      <c r="O7">
        <v>9.3359999999999999E-2</v>
      </c>
      <c r="P7">
        <v>8.9080000000000006E-2</v>
      </c>
      <c r="Q7">
        <v>8.5000000000000006E-2</v>
      </c>
      <c r="R7">
        <v>8.1119999999999998E-2</v>
      </c>
      <c r="S7">
        <v>7.7439999999999995E-2</v>
      </c>
      <c r="T7">
        <v>7.3950000000000002E-2</v>
      </c>
      <c r="U7">
        <v>7.0639999999999994E-2</v>
      </c>
      <c r="V7">
        <v>6.7510000000000001E-2</v>
      </c>
      <c r="W7">
        <v>6.4549999999999996E-2</v>
      </c>
      <c r="X7">
        <v>6.1760000000000002E-2</v>
      </c>
      <c r="Y7">
        <v>5.9130000000000002E-2</v>
      </c>
      <c r="Z7">
        <v>5.6649999999999999E-2</v>
      </c>
      <c r="AA7">
        <v>5.4330000000000003E-2</v>
      </c>
      <c r="AB7">
        <v>5.2139999999999999E-2</v>
      </c>
      <c r="AC7">
        <v>5.0099999999999999E-2</v>
      </c>
      <c r="AD7">
        <v>4.8189999999999997E-2</v>
      </c>
      <c r="AE7">
        <v>4.641E-2</v>
      </c>
      <c r="AF7">
        <v>4.4749999999999998E-2</v>
      </c>
      <c r="AG7">
        <v>4.3209999999999998E-2</v>
      </c>
      <c r="AH7">
        <v>4.1779999999999998E-2</v>
      </c>
      <c r="AI7">
        <v>4.045E-2</v>
      </c>
      <c r="AJ7">
        <v>3.9230000000000001E-2</v>
      </c>
      <c r="AK7">
        <v>3.8100000000000002E-2</v>
      </c>
      <c r="AL7">
        <v>3.7060000000000003E-2</v>
      </c>
      <c r="AM7">
        <v>3.6110000000000003E-2</v>
      </c>
      <c r="AN7">
        <v>3.5229999999999997E-2</v>
      </c>
      <c r="AO7">
        <v>3.4430000000000002E-2</v>
      </c>
      <c r="AP7">
        <v>3.3689999999999998E-2</v>
      </c>
      <c r="AQ7">
        <v>3.3020000000000001E-2</v>
      </c>
      <c r="AR7">
        <v>3.2399999999999998E-2</v>
      </c>
      <c r="AS7">
        <v>3.184E-2</v>
      </c>
      <c r="AT7">
        <v>3.1320000000000001E-2</v>
      </c>
      <c r="AU7">
        <v>3.0839999999999999E-2</v>
      </c>
      <c r="AV7">
        <v>3.04E-2</v>
      </c>
      <c r="AW7">
        <v>2.998E-2</v>
      </c>
      <c r="AX7">
        <v>2.9590000000000002E-2</v>
      </c>
      <c r="AY7">
        <v>2.9219999999999999E-2</v>
      </c>
      <c r="AZ7">
        <v>2.887E-2</v>
      </c>
      <c r="BA7">
        <v>2.852E-2</v>
      </c>
      <c r="BB7">
        <v>2.8170000000000001E-2</v>
      </c>
      <c r="BC7">
        <v>2.7820000000000001E-2</v>
      </c>
      <c r="BD7">
        <v>2.7459999999999998E-2</v>
      </c>
      <c r="BE7">
        <v>2.7099999999999999E-2</v>
      </c>
      <c r="BF7">
        <v>2.6720000000000001E-2</v>
      </c>
      <c r="BG7">
        <v>2.6349999999999998E-2</v>
      </c>
      <c r="BH7">
        <v>2.596E-2</v>
      </c>
      <c r="BI7">
        <v>2.5579999999999999E-2</v>
      </c>
      <c r="BJ7">
        <v>2.5190000000000001E-2</v>
      </c>
      <c r="BK7">
        <v>2.4799999999999999E-2</v>
      </c>
      <c r="BL7">
        <v>2.4410000000000001E-2</v>
      </c>
      <c r="BM7">
        <v>2.402E-2</v>
      </c>
      <c r="BN7">
        <v>2.3630000000000002E-2</v>
      </c>
      <c r="BO7">
        <v>2.325E-2</v>
      </c>
      <c r="BP7">
        <v>2.2870000000000001E-2</v>
      </c>
      <c r="BQ7">
        <v>2.249E-2</v>
      </c>
      <c r="BR7">
        <v>2.2120000000000001E-2</v>
      </c>
      <c r="BS7">
        <v>2.1749999999999999E-2</v>
      </c>
      <c r="BT7">
        <v>2.1399999999999999E-2</v>
      </c>
      <c r="BU7">
        <v>2.1049999999999999E-2</v>
      </c>
      <c r="BV7">
        <v>2.0709999999999999E-2</v>
      </c>
      <c r="BW7">
        <v>2.0379999999999999E-2</v>
      </c>
      <c r="BX7">
        <v>2.0060000000000001E-2</v>
      </c>
      <c r="BY7">
        <v>1.976E-2</v>
      </c>
      <c r="BZ7">
        <v>1.9470000000000001E-2</v>
      </c>
      <c r="CA7">
        <v>1.9179999999999999E-2</v>
      </c>
      <c r="CB7">
        <v>1.891E-2</v>
      </c>
      <c r="CC7">
        <v>1.865E-2</v>
      </c>
      <c r="CD7">
        <v>1.839E-2</v>
      </c>
      <c r="CE7">
        <v>1.8149999999999999E-2</v>
      </c>
      <c r="CF7">
        <v>1.7909999999999999E-2</v>
      </c>
      <c r="CG7">
        <v>1.7680000000000001E-2</v>
      </c>
      <c r="CH7">
        <v>1.746E-2</v>
      </c>
      <c r="CI7">
        <v>1.7250000000000001E-2</v>
      </c>
      <c r="CJ7">
        <v>1.704E-2</v>
      </c>
      <c r="CK7">
        <v>1.685E-2</v>
      </c>
      <c r="CL7">
        <v>1.6650000000000002E-2</v>
      </c>
      <c r="CM7">
        <v>1.6469999999999999E-2</v>
      </c>
      <c r="CN7">
        <v>1.6279999999999999E-2</v>
      </c>
      <c r="CO7">
        <v>1.6109999999999999E-2</v>
      </c>
      <c r="CP7">
        <v>1.5939999999999999E-2</v>
      </c>
      <c r="CQ7">
        <v>1.5769999999999999E-2</v>
      </c>
      <c r="CR7">
        <v>1.5610000000000001E-2</v>
      </c>
      <c r="CS7">
        <v>1.545E-2</v>
      </c>
      <c r="CT7">
        <v>1.529E-2</v>
      </c>
      <c r="CU7">
        <v>1.5140000000000001E-2</v>
      </c>
      <c r="CV7">
        <v>1.498E-2</v>
      </c>
      <c r="CW7">
        <v>1.4829999999999999E-2</v>
      </c>
      <c r="CX7">
        <v>1.469E-2</v>
      </c>
      <c r="CY7">
        <v>1.4540000000000001E-2</v>
      </c>
      <c r="CZ7">
        <v>1.439E-2</v>
      </c>
      <c r="DA7">
        <v>1.4250000000000001E-2</v>
      </c>
    </row>
    <row r="8" spans="1:105" x14ac:dyDescent="0.25">
      <c r="A8">
        <v>2</v>
      </c>
      <c r="B8" t="s">
        <v>11</v>
      </c>
      <c r="C8" t="s">
        <v>32</v>
      </c>
      <c r="D8" t="s">
        <v>3</v>
      </c>
      <c r="E8" t="s">
        <v>37</v>
      </c>
      <c r="F8">
        <v>7.3259999999999996</v>
      </c>
      <c r="G8">
        <v>6.508</v>
      </c>
      <c r="H8">
        <v>5.7270000000000003</v>
      </c>
      <c r="I8">
        <v>5.0199999999999996</v>
      </c>
      <c r="J8">
        <v>4.4240000000000004</v>
      </c>
      <c r="K8">
        <v>3.964</v>
      </c>
      <c r="L8">
        <v>3.6240000000000001</v>
      </c>
      <c r="M8">
        <v>3.3740000000000001</v>
      </c>
      <c r="N8">
        <v>3.1869999999999998</v>
      </c>
      <c r="O8">
        <v>3.0339999999999998</v>
      </c>
      <c r="P8">
        <v>2.8919999999999999</v>
      </c>
      <c r="Q8">
        <v>2.7559999999999998</v>
      </c>
      <c r="R8">
        <v>2.6259999999999999</v>
      </c>
      <c r="S8">
        <v>2.5019999999999998</v>
      </c>
      <c r="T8">
        <v>2.383</v>
      </c>
      <c r="U8">
        <v>2.2709999999999999</v>
      </c>
      <c r="V8">
        <v>2.1640000000000001</v>
      </c>
      <c r="W8">
        <v>2.0619999999999998</v>
      </c>
      <c r="X8">
        <v>1.9670000000000001</v>
      </c>
      <c r="Y8">
        <v>1.877</v>
      </c>
      <c r="Z8">
        <v>1.792</v>
      </c>
      <c r="AA8">
        <v>1.712</v>
      </c>
      <c r="AB8">
        <v>1.6379999999999999</v>
      </c>
      <c r="AC8">
        <v>1.5680000000000001</v>
      </c>
      <c r="AD8">
        <v>1.5029999999999999</v>
      </c>
      <c r="AE8">
        <v>1.4430000000000001</v>
      </c>
      <c r="AF8">
        <v>1.387</v>
      </c>
      <c r="AG8">
        <v>1.335</v>
      </c>
      <c r="AH8">
        <v>1.2869999999999999</v>
      </c>
      <c r="AI8">
        <v>1.242</v>
      </c>
      <c r="AJ8">
        <v>1.2010000000000001</v>
      </c>
      <c r="AK8">
        <v>1.1639999999999999</v>
      </c>
      <c r="AL8">
        <v>1.129</v>
      </c>
      <c r="AM8">
        <v>1.0980000000000001</v>
      </c>
      <c r="AN8">
        <v>1.069</v>
      </c>
      <c r="AO8">
        <v>1.0429999999999999</v>
      </c>
      <c r="AP8">
        <v>1.0189999999999999</v>
      </c>
      <c r="AQ8">
        <v>0.99780000000000002</v>
      </c>
      <c r="AR8">
        <v>0.97809999999999997</v>
      </c>
      <c r="AS8">
        <v>0.96030000000000004</v>
      </c>
      <c r="AT8">
        <v>0.94399999999999995</v>
      </c>
      <c r="AU8">
        <v>0.92920000000000003</v>
      </c>
      <c r="AV8">
        <v>0.91559999999999997</v>
      </c>
      <c r="AW8">
        <v>0.90290000000000004</v>
      </c>
      <c r="AX8">
        <v>0.8911</v>
      </c>
      <c r="AY8">
        <v>0.87990000000000002</v>
      </c>
      <c r="AZ8">
        <v>0.86919999999999997</v>
      </c>
      <c r="BA8">
        <v>0.85870000000000002</v>
      </c>
      <c r="BB8">
        <v>0.84830000000000005</v>
      </c>
      <c r="BC8">
        <v>0.8377</v>
      </c>
      <c r="BD8">
        <v>0.82679999999999998</v>
      </c>
      <c r="BE8">
        <v>0.81559999999999999</v>
      </c>
      <c r="BF8">
        <v>0.80410000000000004</v>
      </c>
      <c r="BG8">
        <v>0.79239999999999999</v>
      </c>
      <c r="BH8">
        <v>0.78049999999999997</v>
      </c>
      <c r="BI8">
        <v>0.76849999999999996</v>
      </c>
      <c r="BJ8">
        <v>0.75629999999999997</v>
      </c>
      <c r="BK8">
        <v>0.74409999999999998</v>
      </c>
      <c r="BL8">
        <v>0.73180000000000001</v>
      </c>
      <c r="BM8">
        <v>0.71950000000000003</v>
      </c>
      <c r="BN8">
        <v>0.70730000000000004</v>
      </c>
      <c r="BO8">
        <v>0.69510000000000005</v>
      </c>
      <c r="BP8">
        <v>0.68300000000000005</v>
      </c>
      <c r="BQ8">
        <v>0.67100000000000004</v>
      </c>
      <c r="BR8">
        <v>0.65920000000000001</v>
      </c>
      <c r="BS8">
        <v>0.64770000000000005</v>
      </c>
      <c r="BT8">
        <v>0.63629999999999998</v>
      </c>
      <c r="BU8">
        <v>0.62529999999999997</v>
      </c>
      <c r="BV8">
        <v>0.61460000000000004</v>
      </c>
      <c r="BW8">
        <v>0.60419999999999996</v>
      </c>
      <c r="BX8">
        <v>0.59430000000000005</v>
      </c>
      <c r="BY8">
        <v>0.5847</v>
      </c>
      <c r="BZ8">
        <v>0.57540000000000002</v>
      </c>
      <c r="CA8">
        <v>0.56659999999999999</v>
      </c>
      <c r="CB8">
        <v>0.55800000000000005</v>
      </c>
      <c r="CC8">
        <v>0.54979999999999996</v>
      </c>
      <c r="CD8">
        <v>0.54200000000000004</v>
      </c>
      <c r="CE8">
        <v>0.53439999999999999</v>
      </c>
      <c r="CF8">
        <v>0.52710000000000001</v>
      </c>
      <c r="CG8">
        <v>0.52010000000000001</v>
      </c>
      <c r="CH8">
        <v>0.51329999999999998</v>
      </c>
      <c r="CI8">
        <v>0.50680000000000003</v>
      </c>
      <c r="CJ8">
        <v>0.50049999999999994</v>
      </c>
      <c r="CK8">
        <v>0.4945</v>
      </c>
      <c r="CL8">
        <v>0.48870000000000002</v>
      </c>
      <c r="CM8">
        <v>0.48299999999999998</v>
      </c>
      <c r="CN8">
        <v>0.47760000000000002</v>
      </c>
      <c r="CO8">
        <v>0.4723</v>
      </c>
      <c r="CP8">
        <v>0.4672</v>
      </c>
      <c r="CQ8">
        <v>0.4622</v>
      </c>
      <c r="CR8">
        <v>0.45729999999999998</v>
      </c>
      <c r="CS8">
        <v>0.4526</v>
      </c>
      <c r="CT8">
        <v>0.44800000000000001</v>
      </c>
      <c r="CU8">
        <v>0.44350000000000001</v>
      </c>
      <c r="CV8">
        <v>0.439</v>
      </c>
      <c r="CW8">
        <v>0.43459999999999999</v>
      </c>
      <c r="CX8">
        <v>0.43030000000000002</v>
      </c>
      <c r="CY8">
        <v>0.42599999999999999</v>
      </c>
      <c r="CZ8">
        <v>0.42170000000000002</v>
      </c>
      <c r="DA8">
        <v>0.41749999999999998</v>
      </c>
    </row>
    <row r="9" spans="1:105" x14ac:dyDescent="0.25">
      <c r="A9">
        <v>2</v>
      </c>
      <c r="B9" t="s">
        <v>11</v>
      </c>
      <c r="C9" t="s">
        <v>32</v>
      </c>
      <c r="D9" t="s">
        <v>2</v>
      </c>
      <c r="E9" t="s">
        <v>38</v>
      </c>
      <c r="F9">
        <v>10.73</v>
      </c>
      <c r="G9">
        <v>9.6370000000000005</v>
      </c>
      <c r="H9">
        <v>8.5939999999999994</v>
      </c>
      <c r="I9">
        <v>7.6459999999999999</v>
      </c>
      <c r="J9">
        <v>6.8380000000000001</v>
      </c>
      <c r="K9">
        <v>6.2060000000000004</v>
      </c>
      <c r="L9">
        <v>5.7270000000000003</v>
      </c>
      <c r="M9">
        <v>5.3650000000000002</v>
      </c>
      <c r="N9">
        <v>5.085</v>
      </c>
      <c r="O9">
        <v>4.8520000000000003</v>
      </c>
      <c r="P9">
        <v>4.6360000000000001</v>
      </c>
      <c r="Q9">
        <v>4.431</v>
      </c>
      <c r="R9">
        <v>4.2359999999999998</v>
      </c>
      <c r="S9">
        <v>4.0510000000000002</v>
      </c>
      <c r="T9">
        <v>3.8759999999999999</v>
      </c>
      <c r="U9">
        <v>3.71</v>
      </c>
      <c r="V9">
        <v>3.5539999999999998</v>
      </c>
      <c r="W9">
        <v>3.4060000000000001</v>
      </c>
      <c r="X9">
        <v>3.266</v>
      </c>
      <c r="Y9">
        <v>3.1339999999999999</v>
      </c>
      <c r="Z9">
        <v>3.01</v>
      </c>
      <c r="AA9">
        <v>2.8929999999999998</v>
      </c>
      <c r="AB9">
        <v>2.7839999999999998</v>
      </c>
      <c r="AC9">
        <v>2.681</v>
      </c>
      <c r="AD9">
        <v>2.5840000000000001</v>
      </c>
      <c r="AE9">
        <v>2.4940000000000002</v>
      </c>
      <c r="AF9">
        <v>2.41</v>
      </c>
      <c r="AG9">
        <v>2.3319999999999999</v>
      </c>
      <c r="AH9">
        <v>2.2589999999999999</v>
      </c>
      <c r="AI9">
        <v>2.1909999999999998</v>
      </c>
      <c r="AJ9">
        <v>2.129</v>
      </c>
      <c r="AK9">
        <v>2.0710000000000002</v>
      </c>
      <c r="AL9">
        <v>2.0169999999999999</v>
      </c>
      <c r="AM9">
        <v>1.968</v>
      </c>
      <c r="AN9">
        <v>1.9219999999999999</v>
      </c>
      <c r="AO9">
        <v>1.88</v>
      </c>
      <c r="AP9">
        <v>1.8420000000000001</v>
      </c>
      <c r="AQ9">
        <v>1.806</v>
      </c>
      <c r="AR9">
        <v>1.774</v>
      </c>
      <c r="AS9">
        <v>1.744</v>
      </c>
      <c r="AT9">
        <v>1.716</v>
      </c>
      <c r="AU9">
        <v>1.69</v>
      </c>
      <c r="AV9">
        <v>1.6659999999999999</v>
      </c>
      <c r="AW9">
        <v>1.6439999999999999</v>
      </c>
      <c r="AX9">
        <v>1.623</v>
      </c>
      <c r="AY9">
        <v>1.6020000000000001</v>
      </c>
      <c r="AZ9">
        <v>1.583</v>
      </c>
      <c r="BA9">
        <v>1.5640000000000001</v>
      </c>
      <c r="BB9">
        <v>1.5449999999999999</v>
      </c>
      <c r="BC9">
        <v>1.526</v>
      </c>
      <c r="BD9">
        <v>1.506</v>
      </c>
      <c r="BE9">
        <v>1.4870000000000001</v>
      </c>
      <c r="BF9">
        <v>1.4670000000000001</v>
      </c>
      <c r="BG9">
        <v>1.4470000000000001</v>
      </c>
      <c r="BH9">
        <v>1.4259999999999999</v>
      </c>
      <c r="BI9">
        <v>1.4059999999999999</v>
      </c>
      <c r="BJ9">
        <v>1.385</v>
      </c>
      <c r="BK9">
        <v>1.365</v>
      </c>
      <c r="BL9">
        <v>1.3440000000000001</v>
      </c>
      <c r="BM9">
        <v>1.3240000000000001</v>
      </c>
      <c r="BN9">
        <v>1.3029999999999999</v>
      </c>
      <c r="BO9">
        <v>1.2829999999999999</v>
      </c>
      <c r="BP9">
        <v>1.2629999999999999</v>
      </c>
      <c r="BQ9">
        <v>1.2430000000000001</v>
      </c>
      <c r="BR9">
        <v>1.224</v>
      </c>
      <c r="BS9">
        <v>1.2050000000000001</v>
      </c>
      <c r="BT9">
        <v>1.1859999999999999</v>
      </c>
      <c r="BU9">
        <v>1.1679999999999999</v>
      </c>
      <c r="BV9">
        <v>1.1499999999999999</v>
      </c>
      <c r="BW9">
        <v>1.133</v>
      </c>
      <c r="BX9">
        <v>1.117</v>
      </c>
      <c r="BY9">
        <v>1.1000000000000001</v>
      </c>
      <c r="BZ9">
        <v>1.085</v>
      </c>
      <c r="CA9">
        <v>1.07</v>
      </c>
      <c r="CB9">
        <v>1.056</v>
      </c>
      <c r="CC9">
        <v>1.042</v>
      </c>
      <c r="CD9">
        <v>1.028</v>
      </c>
      <c r="CE9">
        <v>1.0149999999999999</v>
      </c>
      <c r="CF9">
        <v>1.002</v>
      </c>
      <c r="CG9">
        <v>0.99019999999999997</v>
      </c>
      <c r="CH9">
        <v>0.97840000000000005</v>
      </c>
      <c r="CI9">
        <v>0.96699999999999997</v>
      </c>
      <c r="CJ9">
        <v>0.95589999999999997</v>
      </c>
      <c r="CK9">
        <v>0.94520000000000004</v>
      </c>
      <c r="CL9">
        <v>0.93479999999999996</v>
      </c>
      <c r="CM9">
        <v>0.92459999999999998</v>
      </c>
      <c r="CN9">
        <v>0.91479999999999995</v>
      </c>
      <c r="CO9">
        <v>0.9052</v>
      </c>
      <c r="CP9">
        <v>0.89580000000000004</v>
      </c>
      <c r="CQ9">
        <v>0.88660000000000005</v>
      </c>
      <c r="CR9">
        <v>0.87770000000000004</v>
      </c>
      <c r="CS9">
        <v>0.86890000000000001</v>
      </c>
      <c r="CT9">
        <v>0.86029999999999995</v>
      </c>
      <c r="CU9">
        <v>0.8518</v>
      </c>
      <c r="CV9">
        <v>0.84340000000000004</v>
      </c>
      <c r="CW9">
        <v>0.83509999999999995</v>
      </c>
      <c r="CX9">
        <v>0.82699999999999996</v>
      </c>
      <c r="CY9">
        <v>0.81879999999999997</v>
      </c>
      <c r="CZ9">
        <v>0.81069999999999998</v>
      </c>
      <c r="DA9">
        <v>0.80269999999999997</v>
      </c>
    </row>
    <row r="10" spans="1:105" x14ac:dyDescent="0.25">
      <c r="A10">
        <v>3</v>
      </c>
      <c r="B10" t="s">
        <v>39</v>
      </c>
      <c r="C10" t="s">
        <v>29</v>
      </c>
      <c r="D10" t="s">
        <v>5</v>
      </c>
      <c r="E10" t="s">
        <v>40</v>
      </c>
      <c r="F10">
        <v>0.14269999999999999</v>
      </c>
      <c r="G10">
        <v>0.127</v>
      </c>
      <c r="H10">
        <v>0.1119</v>
      </c>
      <c r="I10">
        <v>9.8320000000000005E-2</v>
      </c>
      <c r="J10">
        <v>8.6830000000000004E-2</v>
      </c>
      <c r="K10">
        <v>7.7960000000000002E-2</v>
      </c>
      <c r="L10">
        <v>7.1379999999999999E-2</v>
      </c>
      <c r="M10">
        <v>6.6530000000000006E-2</v>
      </c>
      <c r="N10">
        <v>6.2890000000000001E-2</v>
      </c>
      <c r="O10">
        <v>5.9909999999999998E-2</v>
      </c>
      <c r="P10">
        <v>5.713E-2</v>
      </c>
      <c r="Q10">
        <v>5.4460000000000001E-2</v>
      </c>
      <c r="R10">
        <v>5.1909999999999998E-2</v>
      </c>
      <c r="S10">
        <v>4.9480000000000003E-2</v>
      </c>
      <c r="T10">
        <v>4.7149999999999997E-2</v>
      </c>
      <c r="U10">
        <v>4.4929999999999998E-2</v>
      </c>
      <c r="V10">
        <v>4.283E-2</v>
      </c>
      <c r="W10">
        <v>4.0829999999999998E-2</v>
      </c>
      <c r="X10">
        <v>3.8949999999999999E-2</v>
      </c>
      <c r="Y10">
        <v>3.7170000000000002E-2</v>
      </c>
      <c r="Z10">
        <v>3.5490000000000001E-2</v>
      </c>
      <c r="AA10">
        <v>3.3919999999999999E-2</v>
      </c>
      <c r="AB10">
        <v>3.245E-2</v>
      </c>
      <c r="AC10">
        <v>3.107E-2</v>
      </c>
      <c r="AD10">
        <v>2.9790000000000001E-2</v>
      </c>
      <c r="AE10">
        <v>2.8590000000000001E-2</v>
      </c>
      <c r="AF10">
        <v>2.7470000000000001E-2</v>
      </c>
      <c r="AG10">
        <v>2.6440000000000002E-2</v>
      </c>
      <c r="AH10">
        <v>2.5479999999999999E-2</v>
      </c>
      <c r="AI10">
        <v>2.46E-2</v>
      </c>
      <c r="AJ10">
        <v>2.3779999999999999E-2</v>
      </c>
      <c r="AK10">
        <v>2.3029999999999998E-2</v>
      </c>
      <c r="AL10">
        <v>2.2339999999999999E-2</v>
      </c>
      <c r="AM10">
        <v>2.1700000000000001E-2</v>
      </c>
      <c r="AN10">
        <v>2.112E-2</v>
      </c>
      <c r="AO10">
        <v>2.0590000000000001E-2</v>
      </c>
      <c r="AP10">
        <v>2.0109999999999999E-2</v>
      </c>
      <c r="AQ10">
        <v>1.966E-2</v>
      </c>
      <c r="AR10">
        <v>1.9259999999999999E-2</v>
      </c>
      <c r="AS10">
        <v>1.8890000000000001E-2</v>
      </c>
      <c r="AT10">
        <v>1.8550000000000001E-2</v>
      </c>
      <c r="AU10">
        <v>1.8239999999999999E-2</v>
      </c>
      <c r="AV10">
        <v>1.7950000000000001E-2</v>
      </c>
      <c r="AW10">
        <v>1.7680000000000001E-2</v>
      </c>
      <c r="AX10">
        <v>1.7420000000000001E-2</v>
      </c>
      <c r="AY10">
        <v>1.7180000000000001E-2</v>
      </c>
      <c r="AZ10">
        <v>1.694E-2</v>
      </c>
      <c r="BA10">
        <v>1.6709999999999999E-2</v>
      </c>
      <c r="BB10">
        <v>1.6480000000000002E-2</v>
      </c>
      <c r="BC10">
        <v>1.6250000000000001E-2</v>
      </c>
      <c r="BD10">
        <v>1.6E-2</v>
      </c>
      <c r="BE10">
        <v>1.576E-2</v>
      </c>
      <c r="BF10">
        <v>1.55E-2</v>
      </c>
      <c r="BG10">
        <v>1.524E-2</v>
      </c>
      <c r="BH10">
        <v>1.498E-2</v>
      </c>
      <c r="BI10">
        <v>1.472E-2</v>
      </c>
      <c r="BJ10">
        <v>1.4449999999999999E-2</v>
      </c>
      <c r="BK10">
        <v>1.418E-2</v>
      </c>
      <c r="BL10">
        <v>1.391E-2</v>
      </c>
      <c r="BM10">
        <v>1.363E-2</v>
      </c>
      <c r="BN10">
        <v>1.336E-2</v>
      </c>
      <c r="BO10">
        <v>1.3089999999999999E-2</v>
      </c>
      <c r="BP10">
        <v>1.2829999999999999E-2</v>
      </c>
      <c r="BQ10">
        <v>1.256E-2</v>
      </c>
      <c r="BR10">
        <v>1.23E-2</v>
      </c>
      <c r="BS10">
        <v>1.205E-2</v>
      </c>
      <c r="BT10">
        <v>1.179E-2</v>
      </c>
      <c r="BU10">
        <v>1.155E-2</v>
      </c>
      <c r="BV10">
        <v>1.1310000000000001E-2</v>
      </c>
      <c r="BW10">
        <v>1.108E-2</v>
      </c>
      <c r="BX10">
        <v>1.086E-2</v>
      </c>
      <c r="BY10">
        <v>1.065E-2</v>
      </c>
      <c r="BZ10">
        <v>1.044E-2</v>
      </c>
      <c r="CA10">
        <v>1.0240000000000001E-2</v>
      </c>
      <c r="CB10">
        <v>1.005E-2</v>
      </c>
      <c r="CC10">
        <v>9.8709999999999996E-3</v>
      </c>
      <c r="CD10">
        <v>9.6950000000000005E-3</v>
      </c>
      <c r="CE10">
        <v>9.5250000000000005E-3</v>
      </c>
      <c r="CF10">
        <v>9.3620000000000005E-3</v>
      </c>
      <c r="CG10">
        <v>9.2040000000000004E-3</v>
      </c>
      <c r="CH10">
        <v>9.0519999999999993E-3</v>
      </c>
      <c r="CI10">
        <v>8.9060000000000007E-3</v>
      </c>
      <c r="CJ10">
        <v>8.7639999999999992E-3</v>
      </c>
      <c r="CK10">
        <v>8.6280000000000003E-3</v>
      </c>
      <c r="CL10">
        <v>8.4960000000000001E-3</v>
      </c>
      <c r="CM10">
        <v>8.3680000000000004E-3</v>
      </c>
      <c r="CN10">
        <v>8.2439999999999996E-3</v>
      </c>
      <c r="CO10">
        <v>8.1239999999999993E-3</v>
      </c>
      <c r="CP10">
        <v>8.0079999999999995E-3</v>
      </c>
      <c r="CQ10">
        <v>7.894E-3</v>
      </c>
      <c r="CR10">
        <v>7.7840000000000001E-3</v>
      </c>
      <c r="CS10">
        <v>7.6750000000000004E-3</v>
      </c>
      <c r="CT10">
        <v>7.5700000000000003E-3</v>
      </c>
      <c r="CU10">
        <v>7.4660000000000004E-3</v>
      </c>
      <c r="CV10">
        <v>7.3639999999999999E-3</v>
      </c>
      <c r="CW10">
        <v>7.2630000000000004E-3</v>
      </c>
      <c r="CX10">
        <v>7.1630000000000001E-3</v>
      </c>
      <c r="CY10">
        <v>7.0650000000000001E-3</v>
      </c>
      <c r="CZ10">
        <v>6.9670000000000001E-3</v>
      </c>
      <c r="DA10">
        <v>6.8690000000000001E-3</v>
      </c>
    </row>
    <row r="11" spans="1:105" x14ac:dyDescent="0.25">
      <c r="A11">
        <v>3</v>
      </c>
      <c r="B11" t="s">
        <v>39</v>
      </c>
      <c r="C11" t="s">
        <v>29</v>
      </c>
      <c r="D11" t="s">
        <v>4</v>
      </c>
      <c r="E11" t="s">
        <v>41</v>
      </c>
      <c r="F11">
        <v>0.1273</v>
      </c>
      <c r="G11">
        <v>0.1129</v>
      </c>
      <c r="H11">
        <v>9.9140000000000006E-2</v>
      </c>
      <c r="I11">
        <v>8.6669999999999997E-2</v>
      </c>
      <c r="J11">
        <v>7.6130000000000003E-2</v>
      </c>
      <c r="K11">
        <v>6.7979999999999999E-2</v>
      </c>
      <c r="L11">
        <v>6.1920000000000003E-2</v>
      </c>
      <c r="M11">
        <v>5.7450000000000001E-2</v>
      </c>
      <c r="N11">
        <v>5.4080000000000003E-2</v>
      </c>
      <c r="O11">
        <v>5.1319999999999998E-2</v>
      </c>
      <c r="P11">
        <v>4.8759999999999998E-2</v>
      </c>
      <c r="Q11">
        <v>4.6309999999999997E-2</v>
      </c>
      <c r="R11">
        <v>4.3959999999999999E-2</v>
      </c>
      <c r="S11">
        <v>4.1730000000000003E-2</v>
      </c>
      <c r="T11">
        <v>3.9600000000000003E-2</v>
      </c>
      <c r="U11">
        <v>3.7580000000000002E-2</v>
      </c>
      <c r="V11">
        <v>3.567E-2</v>
      </c>
      <c r="W11">
        <v>3.3849999999999998E-2</v>
      </c>
      <c r="X11">
        <v>3.2140000000000002E-2</v>
      </c>
      <c r="Y11">
        <v>3.0530000000000002E-2</v>
      </c>
      <c r="Z11">
        <v>2.9010000000000001E-2</v>
      </c>
      <c r="AA11">
        <v>2.76E-2</v>
      </c>
      <c r="AB11">
        <v>2.6270000000000002E-2</v>
      </c>
      <c r="AC11">
        <v>2.503E-2</v>
      </c>
      <c r="AD11">
        <v>2.3869999999999999E-2</v>
      </c>
      <c r="AE11">
        <v>2.2800000000000001E-2</v>
      </c>
      <c r="AF11">
        <v>2.18E-2</v>
      </c>
      <c r="AG11">
        <v>2.0879999999999999E-2</v>
      </c>
      <c r="AH11">
        <v>2.0029999999999999E-2</v>
      </c>
      <c r="AI11">
        <v>1.924E-2</v>
      </c>
      <c r="AJ11">
        <v>1.8519999999999998E-2</v>
      </c>
      <c r="AK11">
        <v>1.7860000000000001E-2</v>
      </c>
      <c r="AL11">
        <v>1.7260000000000001E-2</v>
      </c>
      <c r="AM11">
        <v>1.67E-2</v>
      </c>
      <c r="AN11">
        <v>1.6199999999999999E-2</v>
      </c>
      <c r="AO11">
        <v>1.5740000000000001E-2</v>
      </c>
      <c r="AP11">
        <v>1.533E-2</v>
      </c>
      <c r="AQ11">
        <v>1.4959999999999999E-2</v>
      </c>
      <c r="AR11">
        <v>1.4619999999999999E-2</v>
      </c>
      <c r="AS11">
        <v>1.431E-2</v>
      </c>
      <c r="AT11">
        <v>1.4030000000000001E-2</v>
      </c>
      <c r="AU11">
        <v>1.3780000000000001E-2</v>
      </c>
      <c r="AV11">
        <v>1.354E-2</v>
      </c>
      <c r="AW11">
        <v>1.333E-2</v>
      </c>
      <c r="AX11">
        <v>1.3129999999999999E-2</v>
      </c>
      <c r="AY11">
        <v>1.294E-2</v>
      </c>
      <c r="AZ11">
        <v>1.2760000000000001E-2</v>
      </c>
      <c r="BA11">
        <v>1.2579999999999999E-2</v>
      </c>
      <c r="BB11">
        <v>1.24E-2</v>
      </c>
      <c r="BC11">
        <v>1.222E-2</v>
      </c>
      <c r="BD11">
        <v>1.204E-2</v>
      </c>
      <c r="BE11">
        <v>1.1849999999999999E-2</v>
      </c>
      <c r="BF11">
        <v>1.1650000000000001E-2</v>
      </c>
      <c r="BG11">
        <v>1.145E-2</v>
      </c>
      <c r="BH11">
        <v>1.124E-2</v>
      </c>
      <c r="BI11">
        <v>1.103E-2</v>
      </c>
      <c r="BJ11">
        <v>1.082E-2</v>
      </c>
      <c r="BK11">
        <v>1.061E-2</v>
      </c>
      <c r="BL11">
        <v>1.04E-2</v>
      </c>
      <c r="BM11">
        <v>1.018E-2</v>
      </c>
      <c r="BN11">
        <v>9.9710000000000007E-3</v>
      </c>
      <c r="BO11">
        <v>9.7599999999999996E-3</v>
      </c>
      <c r="BP11">
        <v>9.5499999999999995E-3</v>
      </c>
      <c r="BQ11">
        <v>9.3419999999999996E-3</v>
      </c>
      <c r="BR11">
        <v>9.1380000000000003E-3</v>
      </c>
      <c r="BS11">
        <v>8.9379999999999998E-3</v>
      </c>
      <c r="BT11">
        <v>8.7419999999999998E-3</v>
      </c>
      <c r="BU11">
        <v>8.5520000000000006E-3</v>
      </c>
      <c r="BV11">
        <v>8.3680000000000004E-3</v>
      </c>
      <c r="BW11">
        <v>8.1899999999999994E-3</v>
      </c>
      <c r="BX11">
        <v>8.0199999999999994E-3</v>
      </c>
      <c r="BY11">
        <v>7.8569999999999994E-3</v>
      </c>
      <c r="BZ11">
        <v>7.7010000000000004E-3</v>
      </c>
      <c r="CA11">
        <v>7.5510000000000004E-3</v>
      </c>
      <c r="CB11">
        <v>7.4079999999999997E-3</v>
      </c>
      <c r="CC11">
        <v>7.2719999999999998E-3</v>
      </c>
      <c r="CD11">
        <v>7.1409999999999998E-3</v>
      </c>
      <c r="CE11">
        <v>7.0159999999999997E-3</v>
      </c>
      <c r="CF11">
        <v>6.8960000000000002E-3</v>
      </c>
      <c r="CG11">
        <v>6.7809999999999997E-3</v>
      </c>
      <c r="CH11">
        <v>6.672E-3</v>
      </c>
      <c r="CI11">
        <v>6.5669999999999999E-3</v>
      </c>
      <c r="CJ11">
        <v>6.4660000000000004E-3</v>
      </c>
      <c r="CK11">
        <v>6.3699999999999998E-3</v>
      </c>
      <c r="CL11">
        <v>6.2779999999999997E-3</v>
      </c>
      <c r="CM11">
        <v>6.1890000000000001E-3</v>
      </c>
      <c r="CN11">
        <v>6.1040000000000001E-3</v>
      </c>
      <c r="CO11">
        <v>6.0219999999999996E-3</v>
      </c>
      <c r="CP11">
        <v>5.9430000000000004E-3</v>
      </c>
      <c r="CQ11">
        <v>5.8669999999999998E-3</v>
      </c>
      <c r="CR11">
        <v>5.7930000000000004E-3</v>
      </c>
      <c r="CS11">
        <v>5.7219999999999997E-3</v>
      </c>
      <c r="CT11">
        <v>5.6519999999999999E-3</v>
      </c>
      <c r="CU11">
        <v>5.5840000000000004E-3</v>
      </c>
      <c r="CV11">
        <v>5.5180000000000003E-3</v>
      </c>
      <c r="CW11">
        <v>5.4530000000000004E-3</v>
      </c>
      <c r="CX11">
        <v>5.3889999999999997E-3</v>
      </c>
      <c r="CY11">
        <v>5.3249999999999999E-3</v>
      </c>
      <c r="CZ11">
        <v>5.2630000000000003E-3</v>
      </c>
      <c r="DA11">
        <v>5.1999999999999998E-3</v>
      </c>
    </row>
    <row r="12" spans="1:105" x14ac:dyDescent="0.25">
      <c r="A12">
        <v>3</v>
      </c>
      <c r="B12" t="s">
        <v>39</v>
      </c>
      <c r="C12" t="s">
        <v>32</v>
      </c>
      <c r="D12" t="s">
        <v>5</v>
      </c>
      <c r="E12" t="s">
        <v>42</v>
      </c>
      <c r="F12">
        <v>5.6079999999999997</v>
      </c>
      <c r="G12">
        <v>4.9939999999999998</v>
      </c>
      <c r="H12">
        <v>4.4080000000000004</v>
      </c>
      <c r="I12">
        <v>3.8769999999999998</v>
      </c>
      <c r="J12">
        <v>3.4279999999999999</v>
      </c>
      <c r="K12">
        <v>3.081</v>
      </c>
      <c r="L12">
        <v>2.823</v>
      </c>
      <c r="M12">
        <v>2.6320000000000001</v>
      </c>
      <c r="N12">
        <v>2.4889999999999999</v>
      </c>
      <c r="O12">
        <v>2.371</v>
      </c>
      <c r="P12">
        <v>2.2610000000000001</v>
      </c>
      <c r="Q12">
        <v>2.1560000000000001</v>
      </c>
      <c r="R12">
        <v>2.0550000000000002</v>
      </c>
      <c r="S12">
        <v>1.9590000000000001</v>
      </c>
      <c r="T12">
        <v>1.867</v>
      </c>
      <c r="U12">
        <v>1.78</v>
      </c>
      <c r="V12">
        <v>1.6970000000000001</v>
      </c>
      <c r="W12">
        <v>1.6180000000000001</v>
      </c>
      <c r="X12">
        <v>1.544</v>
      </c>
      <c r="Y12">
        <v>1.474</v>
      </c>
      <c r="Z12">
        <v>1.4079999999999999</v>
      </c>
      <c r="AA12">
        <v>1.3460000000000001</v>
      </c>
      <c r="AB12">
        <v>1.288</v>
      </c>
      <c r="AC12">
        <v>1.234</v>
      </c>
      <c r="AD12">
        <v>1.1830000000000001</v>
      </c>
      <c r="AE12">
        <v>1.1359999999999999</v>
      </c>
      <c r="AF12">
        <v>1.0920000000000001</v>
      </c>
      <c r="AG12">
        <v>1.0509999999999999</v>
      </c>
      <c r="AH12">
        <v>1.0129999999999999</v>
      </c>
      <c r="AI12">
        <v>0.97819999999999996</v>
      </c>
      <c r="AJ12">
        <v>0.94589999999999996</v>
      </c>
      <c r="AK12">
        <v>0.91620000000000001</v>
      </c>
      <c r="AL12">
        <v>0.88890000000000002</v>
      </c>
      <c r="AM12">
        <v>0.86380000000000001</v>
      </c>
      <c r="AN12">
        <v>0.84079999999999999</v>
      </c>
      <c r="AO12">
        <v>0.81979999999999997</v>
      </c>
      <c r="AP12">
        <v>0.80059999999999998</v>
      </c>
      <c r="AQ12">
        <v>0.78300000000000003</v>
      </c>
      <c r="AR12">
        <v>0.76700000000000002</v>
      </c>
      <c r="AS12">
        <v>0.75229999999999997</v>
      </c>
      <c r="AT12">
        <v>0.73880000000000001</v>
      </c>
      <c r="AU12">
        <v>0.72640000000000005</v>
      </c>
      <c r="AV12">
        <v>0.71479999999999999</v>
      </c>
      <c r="AW12">
        <v>0.70409999999999995</v>
      </c>
      <c r="AX12">
        <v>0.69389999999999996</v>
      </c>
      <c r="AY12">
        <v>0.68420000000000003</v>
      </c>
      <c r="AZ12">
        <v>0.67479999999999996</v>
      </c>
      <c r="BA12">
        <v>0.66559999999999997</v>
      </c>
      <c r="BB12">
        <v>0.65639999999999998</v>
      </c>
      <c r="BC12">
        <v>0.64700000000000002</v>
      </c>
      <c r="BD12">
        <v>0.63739999999999997</v>
      </c>
      <c r="BE12">
        <v>0.62760000000000005</v>
      </c>
      <c r="BF12">
        <v>0.61750000000000005</v>
      </c>
      <c r="BG12">
        <v>0.60719999999999996</v>
      </c>
      <c r="BH12">
        <v>0.5968</v>
      </c>
      <c r="BI12">
        <v>0.58620000000000005</v>
      </c>
      <c r="BJ12">
        <v>0.5756</v>
      </c>
      <c r="BK12">
        <v>0.56479999999999997</v>
      </c>
      <c r="BL12">
        <v>0.55410000000000004</v>
      </c>
      <c r="BM12">
        <v>0.54330000000000001</v>
      </c>
      <c r="BN12">
        <v>0.53259999999999996</v>
      </c>
      <c r="BO12">
        <v>0.52190000000000003</v>
      </c>
      <c r="BP12">
        <v>0.51129999999999998</v>
      </c>
      <c r="BQ12">
        <v>0.50080000000000002</v>
      </c>
      <c r="BR12">
        <v>0.49049999999999999</v>
      </c>
      <c r="BS12">
        <v>0.48039999999999999</v>
      </c>
      <c r="BT12">
        <v>0.47039999999999998</v>
      </c>
      <c r="BU12">
        <v>0.46079999999999999</v>
      </c>
      <c r="BV12">
        <v>0.45140000000000002</v>
      </c>
      <c r="BW12">
        <v>0.44230000000000003</v>
      </c>
      <c r="BX12">
        <v>0.4335</v>
      </c>
      <c r="BY12">
        <v>0.42509999999999998</v>
      </c>
      <c r="BZ12">
        <v>0.41699999999999998</v>
      </c>
      <c r="CA12">
        <v>0.40920000000000001</v>
      </c>
      <c r="CB12">
        <v>0.4017</v>
      </c>
      <c r="CC12">
        <v>0.39450000000000002</v>
      </c>
      <c r="CD12">
        <v>0.3876</v>
      </c>
      <c r="CE12">
        <v>0.38090000000000002</v>
      </c>
      <c r="CF12">
        <v>0.3745</v>
      </c>
      <c r="CG12">
        <v>0.36830000000000002</v>
      </c>
      <c r="CH12">
        <v>0.36230000000000001</v>
      </c>
      <c r="CI12">
        <v>0.35659999999999997</v>
      </c>
      <c r="CJ12">
        <v>0.35099999999999998</v>
      </c>
      <c r="CK12">
        <v>0.34570000000000001</v>
      </c>
      <c r="CL12">
        <v>0.34050000000000002</v>
      </c>
      <c r="CM12">
        <v>0.33550000000000002</v>
      </c>
      <c r="CN12">
        <v>0.33069999999999999</v>
      </c>
      <c r="CO12">
        <v>0.32600000000000001</v>
      </c>
      <c r="CP12">
        <v>0.32140000000000002</v>
      </c>
      <c r="CQ12">
        <v>0.317</v>
      </c>
      <c r="CR12">
        <v>0.31269999999999998</v>
      </c>
      <c r="CS12">
        <v>0.30840000000000001</v>
      </c>
      <c r="CT12">
        <v>0.30430000000000001</v>
      </c>
      <c r="CU12">
        <v>0.30030000000000001</v>
      </c>
      <c r="CV12">
        <v>0.29630000000000001</v>
      </c>
      <c r="CW12">
        <v>0.29239999999999999</v>
      </c>
      <c r="CX12">
        <v>0.28849999999999998</v>
      </c>
      <c r="CY12">
        <v>0.28470000000000001</v>
      </c>
      <c r="CZ12">
        <v>0.28089999999999998</v>
      </c>
      <c r="DA12">
        <v>0.27700000000000002</v>
      </c>
    </row>
    <row r="13" spans="1:105" x14ac:dyDescent="0.25">
      <c r="A13">
        <v>3</v>
      </c>
      <c r="B13" t="s">
        <v>39</v>
      </c>
      <c r="C13" t="s">
        <v>32</v>
      </c>
      <c r="D13" t="s">
        <v>4</v>
      </c>
      <c r="E13" t="s">
        <v>43</v>
      </c>
      <c r="F13">
        <v>4.8170000000000002</v>
      </c>
      <c r="G13">
        <v>4.2679999999999998</v>
      </c>
      <c r="H13">
        <v>3.7450000000000001</v>
      </c>
      <c r="I13">
        <v>3.2709999999999999</v>
      </c>
      <c r="J13">
        <v>2.87</v>
      </c>
      <c r="K13">
        <v>2.5609999999999999</v>
      </c>
      <c r="L13">
        <v>2.3319999999999999</v>
      </c>
      <c r="M13">
        <v>2.1629999999999998</v>
      </c>
      <c r="N13">
        <v>2.036</v>
      </c>
      <c r="O13">
        <v>1.9319999999999999</v>
      </c>
      <c r="P13">
        <v>1.8360000000000001</v>
      </c>
      <c r="Q13">
        <v>1.7430000000000001</v>
      </c>
      <c r="R13">
        <v>1.655</v>
      </c>
      <c r="S13">
        <v>1.571</v>
      </c>
      <c r="T13">
        <v>1.49</v>
      </c>
      <c r="U13">
        <v>1.4139999999999999</v>
      </c>
      <c r="V13">
        <v>1.3420000000000001</v>
      </c>
      <c r="W13">
        <v>1.2729999999999999</v>
      </c>
      <c r="X13">
        <v>1.208</v>
      </c>
      <c r="Y13">
        <v>1.147</v>
      </c>
      <c r="Z13">
        <v>1.0900000000000001</v>
      </c>
      <c r="AA13">
        <v>1.036</v>
      </c>
      <c r="AB13">
        <v>0.98580000000000001</v>
      </c>
      <c r="AC13">
        <v>0.93889999999999996</v>
      </c>
      <c r="AD13">
        <v>0.8952</v>
      </c>
      <c r="AE13">
        <v>0.85460000000000003</v>
      </c>
      <c r="AF13">
        <v>0.81689999999999996</v>
      </c>
      <c r="AG13">
        <v>0.78200000000000003</v>
      </c>
      <c r="AH13">
        <v>0.74980000000000002</v>
      </c>
      <c r="AI13">
        <v>0.72009999999999996</v>
      </c>
      <c r="AJ13">
        <v>0.69289999999999996</v>
      </c>
      <c r="AK13">
        <v>0.66790000000000005</v>
      </c>
      <c r="AL13">
        <v>0.64510000000000001</v>
      </c>
      <c r="AM13">
        <v>0.62429999999999997</v>
      </c>
      <c r="AN13">
        <v>0.60529999999999995</v>
      </c>
      <c r="AO13">
        <v>0.58809999999999996</v>
      </c>
      <c r="AP13">
        <v>0.57250000000000001</v>
      </c>
      <c r="AQ13">
        <v>0.55840000000000001</v>
      </c>
      <c r="AR13">
        <v>0.54559999999999997</v>
      </c>
      <c r="AS13">
        <v>0.53410000000000002</v>
      </c>
      <c r="AT13">
        <v>0.52359999999999995</v>
      </c>
      <c r="AU13">
        <v>0.5141</v>
      </c>
      <c r="AV13">
        <v>0.50529999999999997</v>
      </c>
      <c r="AW13">
        <v>0.49730000000000002</v>
      </c>
      <c r="AX13">
        <v>0.48980000000000001</v>
      </c>
      <c r="AY13">
        <v>0.48270000000000002</v>
      </c>
      <c r="AZ13">
        <v>0.47589999999999999</v>
      </c>
      <c r="BA13">
        <v>0.46920000000000001</v>
      </c>
      <c r="BB13">
        <v>0.46250000000000002</v>
      </c>
      <c r="BC13">
        <v>0.45579999999999998</v>
      </c>
      <c r="BD13">
        <v>0.44879999999999998</v>
      </c>
      <c r="BE13">
        <v>0.4415</v>
      </c>
      <c r="BF13">
        <v>0.43409999999999999</v>
      </c>
      <c r="BG13">
        <v>0.42649999999999999</v>
      </c>
      <c r="BH13">
        <v>0.41880000000000001</v>
      </c>
      <c r="BI13">
        <v>0.41089999999999999</v>
      </c>
      <c r="BJ13">
        <v>0.40300000000000002</v>
      </c>
      <c r="BK13">
        <v>0.39489999999999997</v>
      </c>
      <c r="BL13">
        <v>0.38690000000000002</v>
      </c>
      <c r="BM13">
        <v>0.37880000000000003</v>
      </c>
      <c r="BN13">
        <v>0.37069999999999997</v>
      </c>
      <c r="BO13">
        <v>0.36270000000000002</v>
      </c>
      <c r="BP13">
        <v>0.3548</v>
      </c>
      <c r="BQ13">
        <v>0.34689999999999999</v>
      </c>
      <c r="BR13">
        <v>0.3392</v>
      </c>
      <c r="BS13">
        <v>0.33160000000000001</v>
      </c>
      <c r="BT13">
        <v>0.32419999999999999</v>
      </c>
      <c r="BU13">
        <v>0.317</v>
      </c>
      <c r="BV13">
        <v>0.31009999999999999</v>
      </c>
      <c r="BW13">
        <v>0.30330000000000001</v>
      </c>
      <c r="BX13">
        <v>0.2969</v>
      </c>
      <c r="BY13">
        <v>0.29070000000000001</v>
      </c>
      <c r="BZ13">
        <v>0.2848</v>
      </c>
      <c r="CA13">
        <v>0.2792</v>
      </c>
      <c r="CB13">
        <v>0.27379999999999999</v>
      </c>
      <c r="CC13">
        <v>0.26860000000000001</v>
      </c>
      <c r="CD13">
        <v>0.26369999999999999</v>
      </c>
      <c r="CE13">
        <v>0.25900000000000001</v>
      </c>
      <c r="CF13">
        <v>0.2545</v>
      </c>
      <c r="CG13">
        <v>0.25019999999999998</v>
      </c>
      <c r="CH13">
        <v>0.246</v>
      </c>
      <c r="CI13">
        <v>0.24210000000000001</v>
      </c>
      <c r="CJ13">
        <v>0.23830000000000001</v>
      </c>
      <c r="CK13">
        <v>0.23469999999999999</v>
      </c>
      <c r="CL13">
        <v>0.23119999999999999</v>
      </c>
      <c r="CM13">
        <v>0.22789999999999999</v>
      </c>
      <c r="CN13">
        <v>0.22470000000000001</v>
      </c>
      <c r="CO13">
        <v>0.22170000000000001</v>
      </c>
      <c r="CP13">
        <v>0.21870000000000001</v>
      </c>
      <c r="CQ13">
        <v>0.21590000000000001</v>
      </c>
      <c r="CR13">
        <v>0.21310000000000001</v>
      </c>
      <c r="CS13">
        <v>0.2104</v>
      </c>
      <c r="CT13">
        <v>0.20780000000000001</v>
      </c>
      <c r="CU13">
        <v>0.20530000000000001</v>
      </c>
      <c r="CV13">
        <v>0.20280000000000001</v>
      </c>
      <c r="CW13">
        <v>0.20039999999999999</v>
      </c>
      <c r="CX13">
        <v>0.19800000000000001</v>
      </c>
      <c r="CY13">
        <v>0.19570000000000001</v>
      </c>
      <c r="CZ13">
        <v>0.1933</v>
      </c>
      <c r="DA13">
        <v>0.191</v>
      </c>
    </row>
    <row r="14" spans="1:105" x14ac:dyDescent="0.25">
      <c r="A14">
        <v>4</v>
      </c>
      <c r="B14" t="s">
        <v>39</v>
      </c>
      <c r="C14" t="s">
        <v>29</v>
      </c>
      <c r="D14" t="s">
        <v>3</v>
      </c>
      <c r="E14" t="s">
        <v>44</v>
      </c>
      <c r="F14">
        <v>0.108</v>
      </c>
      <c r="G14">
        <v>9.7600000000000006E-2</v>
      </c>
      <c r="H14">
        <v>8.763E-2</v>
      </c>
      <c r="I14">
        <v>7.8509999999999996E-2</v>
      </c>
      <c r="J14">
        <v>7.0639999999999994E-2</v>
      </c>
      <c r="K14">
        <v>6.4329999999999998E-2</v>
      </c>
      <c r="L14">
        <v>5.9400000000000001E-2</v>
      </c>
      <c r="M14">
        <v>5.5539999999999999E-2</v>
      </c>
      <c r="N14">
        <v>5.246E-2</v>
      </c>
      <c r="O14">
        <v>4.9849999999999998E-2</v>
      </c>
      <c r="P14">
        <v>4.7469999999999998E-2</v>
      </c>
      <c r="Q14">
        <v>4.5260000000000002E-2</v>
      </c>
      <c r="R14">
        <v>4.3200000000000002E-2</v>
      </c>
      <c r="S14">
        <v>4.1279999999999997E-2</v>
      </c>
      <c r="T14">
        <v>3.95E-2</v>
      </c>
      <c r="U14">
        <v>3.7839999999999999E-2</v>
      </c>
      <c r="V14">
        <v>3.6290000000000003E-2</v>
      </c>
      <c r="W14">
        <v>3.4840000000000003E-2</v>
      </c>
      <c r="X14">
        <v>3.3480000000000003E-2</v>
      </c>
      <c r="Y14">
        <v>3.2199999999999999E-2</v>
      </c>
      <c r="Z14">
        <v>3.1E-2</v>
      </c>
      <c r="AA14">
        <v>2.9860000000000001E-2</v>
      </c>
      <c r="AB14">
        <v>2.878E-2</v>
      </c>
      <c r="AC14">
        <v>2.777E-2</v>
      </c>
      <c r="AD14">
        <v>2.681E-2</v>
      </c>
      <c r="AE14">
        <v>2.5909999999999999E-2</v>
      </c>
      <c r="AF14">
        <v>2.5069999999999999E-2</v>
      </c>
      <c r="AG14">
        <v>2.4279999999999999E-2</v>
      </c>
      <c r="AH14">
        <v>2.3539999999999998E-2</v>
      </c>
      <c r="AI14">
        <v>2.2849999999999999E-2</v>
      </c>
      <c r="AJ14">
        <v>2.2200000000000001E-2</v>
      </c>
      <c r="AK14">
        <v>2.1600000000000001E-2</v>
      </c>
      <c r="AL14">
        <v>2.103E-2</v>
      </c>
      <c r="AM14">
        <v>2.051E-2</v>
      </c>
      <c r="AN14">
        <v>2.002E-2</v>
      </c>
      <c r="AO14">
        <v>1.9570000000000001E-2</v>
      </c>
      <c r="AP14">
        <v>1.9140000000000001E-2</v>
      </c>
      <c r="AQ14">
        <v>1.8749999999999999E-2</v>
      </c>
      <c r="AR14">
        <v>1.8380000000000001E-2</v>
      </c>
      <c r="AS14">
        <v>1.804E-2</v>
      </c>
      <c r="AT14">
        <v>1.772E-2</v>
      </c>
      <c r="AU14">
        <v>1.7420000000000001E-2</v>
      </c>
      <c r="AV14">
        <v>1.7129999999999999E-2</v>
      </c>
      <c r="AW14">
        <v>1.687E-2</v>
      </c>
      <c r="AX14">
        <v>1.661E-2</v>
      </c>
      <c r="AY14">
        <v>1.636E-2</v>
      </c>
      <c r="AZ14">
        <v>1.6129999999999999E-2</v>
      </c>
      <c r="BA14">
        <v>1.5890000000000001E-2</v>
      </c>
      <c r="BB14">
        <v>1.567E-2</v>
      </c>
      <c r="BC14">
        <v>1.5440000000000001E-2</v>
      </c>
      <c r="BD14">
        <v>1.521E-2</v>
      </c>
      <c r="BE14">
        <v>1.498E-2</v>
      </c>
      <c r="BF14">
        <v>1.4749999999999999E-2</v>
      </c>
      <c r="BG14">
        <v>1.452E-2</v>
      </c>
      <c r="BH14">
        <v>1.4290000000000001E-2</v>
      </c>
      <c r="BI14">
        <v>1.406E-2</v>
      </c>
      <c r="BJ14">
        <v>1.383E-2</v>
      </c>
      <c r="BK14">
        <v>1.3599999999999999E-2</v>
      </c>
      <c r="BL14">
        <v>1.338E-2</v>
      </c>
      <c r="BM14">
        <v>1.315E-2</v>
      </c>
      <c r="BN14">
        <v>1.2930000000000001E-2</v>
      </c>
      <c r="BO14">
        <v>1.2710000000000001E-2</v>
      </c>
      <c r="BP14">
        <v>1.2500000000000001E-2</v>
      </c>
      <c r="BQ14">
        <v>1.2290000000000001E-2</v>
      </c>
      <c r="BR14">
        <v>1.208E-2</v>
      </c>
      <c r="BS14">
        <v>1.187E-2</v>
      </c>
      <c r="BT14">
        <v>1.167E-2</v>
      </c>
      <c r="BU14">
        <v>1.1480000000000001E-2</v>
      </c>
      <c r="BV14">
        <v>1.129E-2</v>
      </c>
      <c r="BW14">
        <v>1.111E-2</v>
      </c>
      <c r="BX14">
        <v>1.093E-2</v>
      </c>
      <c r="BY14">
        <v>1.076E-2</v>
      </c>
      <c r="BZ14">
        <v>1.059E-2</v>
      </c>
      <c r="CA14">
        <v>1.044E-2</v>
      </c>
      <c r="CB14">
        <v>1.0279999999999999E-2</v>
      </c>
      <c r="CC14">
        <v>1.013E-2</v>
      </c>
      <c r="CD14">
        <v>9.9869999999999994E-3</v>
      </c>
      <c r="CE14">
        <v>9.8469999999999999E-3</v>
      </c>
      <c r="CF14">
        <v>9.7120000000000001E-3</v>
      </c>
      <c r="CG14">
        <v>9.5820000000000002E-3</v>
      </c>
      <c r="CH14">
        <v>9.4549999999999999E-3</v>
      </c>
      <c r="CI14">
        <v>9.332E-3</v>
      </c>
      <c r="CJ14">
        <v>9.2130000000000007E-3</v>
      </c>
      <c r="CK14">
        <v>9.0969999999999992E-3</v>
      </c>
      <c r="CL14">
        <v>8.9849999999999999E-3</v>
      </c>
      <c r="CM14">
        <v>8.8760000000000002E-3</v>
      </c>
      <c r="CN14">
        <v>8.77E-3</v>
      </c>
      <c r="CO14">
        <v>8.6660000000000001E-3</v>
      </c>
      <c r="CP14">
        <v>8.5649999999999997E-3</v>
      </c>
      <c r="CQ14">
        <v>8.4659999999999996E-3</v>
      </c>
      <c r="CR14">
        <v>8.3689999999999997E-3</v>
      </c>
      <c r="CS14">
        <v>8.2740000000000001E-3</v>
      </c>
      <c r="CT14">
        <v>8.1799999999999998E-3</v>
      </c>
      <c r="CU14">
        <v>8.0879999999999997E-3</v>
      </c>
      <c r="CV14">
        <v>7.9979999999999999E-3</v>
      </c>
      <c r="CW14">
        <v>7.9080000000000001E-3</v>
      </c>
      <c r="CX14">
        <v>7.8189999999999996E-3</v>
      </c>
      <c r="CY14">
        <v>7.731E-3</v>
      </c>
      <c r="CZ14">
        <v>7.6429999999999996E-3</v>
      </c>
      <c r="DA14">
        <v>7.5550000000000001E-3</v>
      </c>
    </row>
    <row r="15" spans="1:105" x14ac:dyDescent="0.25">
      <c r="A15">
        <v>4</v>
      </c>
      <c r="B15" t="s">
        <v>39</v>
      </c>
      <c r="C15" t="s">
        <v>29</v>
      </c>
      <c r="D15" t="s">
        <v>2</v>
      </c>
      <c r="E15" t="s">
        <v>45</v>
      </c>
      <c r="F15">
        <v>0.1177</v>
      </c>
      <c r="G15">
        <v>0.1066</v>
      </c>
      <c r="H15">
        <v>9.6030000000000004E-2</v>
      </c>
      <c r="I15">
        <v>8.6330000000000004E-2</v>
      </c>
      <c r="J15">
        <v>7.7969999999999998E-2</v>
      </c>
      <c r="K15">
        <v>7.1279999999999996E-2</v>
      </c>
      <c r="L15">
        <v>6.6040000000000001E-2</v>
      </c>
      <c r="M15">
        <v>6.1949999999999998E-2</v>
      </c>
      <c r="N15">
        <v>5.867E-2</v>
      </c>
      <c r="O15">
        <v>5.5879999999999999E-2</v>
      </c>
      <c r="P15">
        <v>5.3319999999999999E-2</v>
      </c>
      <c r="Q15">
        <v>5.092E-2</v>
      </c>
      <c r="R15">
        <v>4.8660000000000002E-2</v>
      </c>
      <c r="S15">
        <v>4.6559999999999997E-2</v>
      </c>
      <c r="T15">
        <v>4.4580000000000002E-2</v>
      </c>
      <c r="U15">
        <v>4.2729999999999997E-2</v>
      </c>
      <c r="V15">
        <v>4.1000000000000002E-2</v>
      </c>
      <c r="W15">
        <v>3.9379999999999998E-2</v>
      </c>
      <c r="X15">
        <v>3.7850000000000002E-2</v>
      </c>
      <c r="Y15">
        <v>3.6409999999999998E-2</v>
      </c>
      <c r="Z15">
        <v>3.5060000000000001E-2</v>
      </c>
      <c r="AA15">
        <v>3.3790000000000001E-2</v>
      </c>
      <c r="AB15">
        <v>3.2590000000000001E-2</v>
      </c>
      <c r="AC15">
        <v>3.1469999999999998E-2</v>
      </c>
      <c r="AD15">
        <v>3.041E-2</v>
      </c>
      <c r="AE15">
        <v>2.9420000000000002E-2</v>
      </c>
      <c r="AF15">
        <v>2.8500000000000001E-2</v>
      </c>
      <c r="AG15">
        <v>2.7640000000000001E-2</v>
      </c>
      <c r="AH15">
        <v>2.6839999999999999E-2</v>
      </c>
      <c r="AI15">
        <v>2.6089999999999999E-2</v>
      </c>
      <c r="AJ15">
        <v>2.5399999999999999E-2</v>
      </c>
      <c r="AK15">
        <v>2.4760000000000001E-2</v>
      </c>
      <c r="AL15">
        <v>2.4160000000000001E-2</v>
      </c>
      <c r="AM15">
        <v>2.3609999999999999E-2</v>
      </c>
      <c r="AN15">
        <v>2.3099999999999999E-2</v>
      </c>
      <c r="AO15">
        <v>2.2630000000000001E-2</v>
      </c>
      <c r="AP15">
        <v>2.2200000000000001E-2</v>
      </c>
      <c r="AQ15">
        <v>2.18E-2</v>
      </c>
      <c r="AR15">
        <v>2.1430000000000001E-2</v>
      </c>
      <c r="AS15">
        <v>2.1090000000000001E-2</v>
      </c>
      <c r="AT15">
        <v>2.078E-2</v>
      </c>
      <c r="AU15">
        <v>2.0480000000000002E-2</v>
      </c>
      <c r="AV15">
        <v>2.0209999999999999E-2</v>
      </c>
      <c r="AW15">
        <v>1.9949999999999999E-2</v>
      </c>
      <c r="AX15">
        <v>1.9699999999999999E-2</v>
      </c>
      <c r="AY15">
        <v>1.9470000000000001E-2</v>
      </c>
      <c r="AZ15">
        <v>1.924E-2</v>
      </c>
      <c r="BA15">
        <v>1.9019999999999999E-2</v>
      </c>
      <c r="BB15">
        <v>1.8800000000000001E-2</v>
      </c>
      <c r="BC15">
        <v>1.8579999999999999E-2</v>
      </c>
      <c r="BD15">
        <v>1.8360000000000001E-2</v>
      </c>
      <c r="BE15">
        <v>1.813E-2</v>
      </c>
      <c r="BF15">
        <v>1.7909999999999999E-2</v>
      </c>
      <c r="BG15">
        <v>1.7680000000000001E-2</v>
      </c>
      <c r="BH15">
        <v>1.745E-2</v>
      </c>
      <c r="BI15">
        <v>1.721E-2</v>
      </c>
      <c r="BJ15">
        <v>1.6979999999999999E-2</v>
      </c>
      <c r="BK15">
        <v>1.6750000000000001E-2</v>
      </c>
      <c r="BL15">
        <v>1.652E-2</v>
      </c>
      <c r="BM15">
        <v>1.6279999999999999E-2</v>
      </c>
      <c r="BN15">
        <v>1.6049999999999998E-2</v>
      </c>
      <c r="BO15">
        <v>1.583E-2</v>
      </c>
      <c r="BP15">
        <v>1.5599999999999999E-2</v>
      </c>
      <c r="BQ15">
        <v>1.538E-2</v>
      </c>
      <c r="BR15">
        <v>1.516E-2</v>
      </c>
      <c r="BS15">
        <v>1.494E-2</v>
      </c>
      <c r="BT15">
        <v>1.473E-2</v>
      </c>
      <c r="BU15">
        <v>1.453E-2</v>
      </c>
      <c r="BV15">
        <v>1.4330000000000001E-2</v>
      </c>
      <c r="BW15">
        <v>1.413E-2</v>
      </c>
      <c r="BX15">
        <v>1.3939999999999999E-2</v>
      </c>
      <c r="BY15">
        <v>1.376E-2</v>
      </c>
      <c r="BZ15">
        <v>1.359E-2</v>
      </c>
      <c r="CA15">
        <v>1.342E-2</v>
      </c>
      <c r="CB15">
        <v>1.325E-2</v>
      </c>
      <c r="CC15">
        <v>1.3089999999999999E-2</v>
      </c>
      <c r="CD15">
        <v>1.294E-2</v>
      </c>
      <c r="CE15">
        <v>1.2789999999999999E-2</v>
      </c>
      <c r="CF15">
        <v>1.264E-2</v>
      </c>
      <c r="CG15">
        <v>1.2500000000000001E-2</v>
      </c>
      <c r="CH15">
        <v>1.2370000000000001E-2</v>
      </c>
      <c r="CI15">
        <v>1.223E-2</v>
      </c>
      <c r="CJ15">
        <v>1.21E-2</v>
      </c>
      <c r="CK15">
        <v>1.1979999999999999E-2</v>
      </c>
      <c r="CL15">
        <v>1.1860000000000001E-2</v>
      </c>
      <c r="CM15">
        <v>1.174E-2</v>
      </c>
      <c r="CN15">
        <v>1.162E-2</v>
      </c>
      <c r="CO15">
        <v>1.1509999999999999E-2</v>
      </c>
      <c r="CP15">
        <v>1.14E-2</v>
      </c>
      <c r="CQ15">
        <v>1.129E-2</v>
      </c>
      <c r="CR15">
        <v>1.119E-2</v>
      </c>
      <c r="CS15">
        <v>1.108E-2</v>
      </c>
      <c r="CT15">
        <v>1.098E-2</v>
      </c>
      <c r="CU15">
        <v>1.0880000000000001E-2</v>
      </c>
      <c r="CV15">
        <v>1.078E-2</v>
      </c>
      <c r="CW15">
        <v>1.068E-2</v>
      </c>
      <c r="CX15">
        <v>1.059E-2</v>
      </c>
      <c r="CY15">
        <v>1.0489999999999999E-2</v>
      </c>
      <c r="CZ15">
        <v>1.039E-2</v>
      </c>
      <c r="DA15">
        <v>1.03E-2</v>
      </c>
    </row>
    <row r="16" spans="1:105" x14ac:dyDescent="0.25">
      <c r="A16">
        <v>4</v>
      </c>
      <c r="B16" t="s">
        <v>39</v>
      </c>
      <c r="C16" t="s">
        <v>32</v>
      </c>
      <c r="D16" t="s">
        <v>3</v>
      </c>
      <c r="E16" t="s">
        <v>46</v>
      </c>
      <c r="F16">
        <v>4.1840000000000002</v>
      </c>
      <c r="G16">
        <v>3.786</v>
      </c>
      <c r="H16">
        <v>3.4039999999999999</v>
      </c>
      <c r="I16">
        <v>3.0539999999999998</v>
      </c>
      <c r="J16">
        <v>2.7519999999999998</v>
      </c>
      <c r="K16">
        <v>2.5089999999999999</v>
      </c>
      <c r="L16">
        <v>2.319</v>
      </c>
      <c r="M16">
        <v>2.17</v>
      </c>
      <c r="N16">
        <v>2.0510000000000002</v>
      </c>
      <c r="O16">
        <v>1.95</v>
      </c>
      <c r="P16">
        <v>1.857</v>
      </c>
      <c r="Q16">
        <v>1.772</v>
      </c>
      <c r="R16">
        <v>1.6919999999999999</v>
      </c>
      <c r="S16">
        <v>1.617</v>
      </c>
      <c r="T16">
        <v>1.548</v>
      </c>
      <c r="U16">
        <v>1.484</v>
      </c>
      <c r="V16">
        <v>1.4239999999999999</v>
      </c>
      <c r="W16">
        <v>1.3680000000000001</v>
      </c>
      <c r="X16">
        <v>1.3149999999999999</v>
      </c>
      <c r="Y16">
        <v>1.266</v>
      </c>
      <c r="Z16">
        <v>1.2190000000000001</v>
      </c>
      <c r="AA16">
        <v>1.175</v>
      </c>
      <c r="AB16">
        <v>1.133</v>
      </c>
      <c r="AC16">
        <v>1.0940000000000001</v>
      </c>
      <c r="AD16">
        <v>1.0569999999999999</v>
      </c>
      <c r="AE16">
        <v>1.022</v>
      </c>
      <c r="AF16">
        <v>0.98919999999999997</v>
      </c>
      <c r="AG16">
        <v>0.95850000000000002</v>
      </c>
      <c r="AH16">
        <v>0.92969999999999997</v>
      </c>
      <c r="AI16">
        <v>0.90280000000000005</v>
      </c>
      <c r="AJ16">
        <v>0.87760000000000005</v>
      </c>
      <c r="AK16">
        <v>0.85399999999999998</v>
      </c>
      <c r="AL16">
        <v>0.83209999999999995</v>
      </c>
      <c r="AM16">
        <v>0.81159999999999999</v>
      </c>
      <c r="AN16">
        <v>0.79249999999999998</v>
      </c>
      <c r="AO16">
        <v>0.77480000000000004</v>
      </c>
      <c r="AP16">
        <v>0.75819999999999999</v>
      </c>
      <c r="AQ16">
        <v>0.74280000000000002</v>
      </c>
      <c r="AR16">
        <v>0.72840000000000005</v>
      </c>
      <c r="AS16">
        <v>0.71489999999999998</v>
      </c>
      <c r="AT16">
        <v>0.70230000000000004</v>
      </c>
      <c r="AU16">
        <v>0.6905</v>
      </c>
      <c r="AV16">
        <v>0.67930000000000001</v>
      </c>
      <c r="AW16">
        <v>0.66869999999999996</v>
      </c>
      <c r="AX16">
        <v>0.65859999999999996</v>
      </c>
      <c r="AY16">
        <v>0.64890000000000003</v>
      </c>
      <c r="AZ16">
        <v>0.63949999999999996</v>
      </c>
      <c r="BA16">
        <v>0.63029999999999997</v>
      </c>
      <c r="BB16">
        <v>0.62129999999999996</v>
      </c>
      <c r="BC16">
        <v>0.61229999999999996</v>
      </c>
      <c r="BD16">
        <v>0.60329999999999995</v>
      </c>
      <c r="BE16">
        <v>0.59419999999999995</v>
      </c>
      <c r="BF16">
        <v>0.58509999999999995</v>
      </c>
      <c r="BG16">
        <v>0.57599999999999996</v>
      </c>
      <c r="BH16">
        <v>0.56699999999999995</v>
      </c>
      <c r="BI16">
        <v>0.55789999999999995</v>
      </c>
      <c r="BJ16">
        <v>0.54890000000000005</v>
      </c>
      <c r="BK16">
        <v>0.53990000000000005</v>
      </c>
      <c r="BL16">
        <v>0.53100000000000003</v>
      </c>
      <c r="BM16">
        <v>0.5222</v>
      </c>
      <c r="BN16">
        <v>0.51349999999999996</v>
      </c>
      <c r="BO16">
        <v>0.50490000000000002</v>
      </c>
      <c r="BP16">
        <v>0.49640000000000001</v>
      </c>
      <c r="BQ16">
        <v>0.48799999999999999</v>
      </c>
      <c r="BR16">
        <v>0.4798</v>
      </c>
      <c r="BS16">
        <v>0.4718</v>
      </c>
      <c r="BT16">
        <v>0.46400000000000002</v>
      </c>
      <c r="BU16">
        <v>0.45629999999999998</v>
      </c>
      <c r="BV16">
        <v>0.44890000000000002</v>
      </c>
      <c r="BW16">
        <v>0.44169999999999998</v>
      </c>
      <c r="BX16">
        <v>0.43469999999999998</v>
      </c>
      <c r="BY16">
        <v>0.42799999999999999</v>
      </c>
      <c r="BZ16">
        <v>0.42149999999999999</v>
      </c>
      <c r="CA16">
        <v>0.41520000000000001</v>
      </c>
      <c r="CB16">
        <v>0.40910000000000002</v>
      </c>
      <c r="CC16">
        <v>0.4032</v>
      </c>
      <c r="CD16">
        <v>0.39750000000000002</v>
      </c>
      <c r="CE16">
        <v>0.39200000000000002</v>
      </c>
      <c r="CF16">
        <v>0.38669999999999999</v>
      </c>
      <c r="CG16">
        <v>0.38150000000000001</v>
      </c>
      <c r="CH16">
        <v>0.3765</v>
      </c>
      <c r="CI16">
        <v>0.37169999999999997</v>
      </c>
      <c r="CJ16">
        <v>0.36699999999999999</v>
      </c>
      <c r="CK16">
        <v>0.3624</v>
      </c>
      <c r="CL16">
        <v>0.35799999999999998</v>
      </c>
      <c r="CM16">
        <v>0.35370000000000001</v>
      </c>
      <c r="CN16">
        <v>0.34949999999999998</v>
      </c>
      <c r="CO16">
        <v>0.34539999999999998</v>
      </c>
      <c r="CP16">
        <v>0.34139999999999998</v>
      </c>
      <c r="CQ16">
        <v>0.33750000000000002</v>
      </c>
      <c r="CR16">
        <v>0.33360000000000001</v>
      </c>
      <c r="CS16">
        <v>0.32990000000000003</v>
      </c>
      <c r="CT16">
        <v>0.32619999999999999</v>
      </c>
      <c r="CU16">
        <v>0.3226</v>
      </c>
      <c r="CV16">
        <v>0.31900000000000001</v>
      </c>
      <c r="CW16">
        <v>0.31540000000000001</v>
      </c>
      <c r="CX16">
        <v>0.31190000000000001</v>
      </c>
      <c r="CY16">
        <v>0.30840000000000001</v>
      </c>
      <c r="CZ16">
        <v>0.3049</v>
      </c>
      <c r="DA16">
        <v>0.30149999999999999</v>
      </c>
    </row>
    <row r="17" spans="1:105" x14ac:dyDescent="0.25">
      <c r="A17">
        <v>4</v>
      </c>
      <c r="B17" t="s">
        <v>39</v>
      </c>
      <c r="C17" t="s">
        <v>32</v>
      </c>
      <c r="D17" t="s">
        <v>2</v>
      </c>
      <c r="E17" t="s">
        <v>47</v>
      </c>
      <c r="F17">
        <v>4.4690000000000003</v>
      </c>
      <c r="G17">
        <v>4.0540000000000003</v>
      </c>
      <c r="H17">
        <v>3.6549999999999998</v>
      </c>
      <c r="I17">
        <v>3.29</v>
      </c>
      <c r="J17">
        <v>2.976</v>
      </c>
      <c r="K17">
        <v>2.7229999999999999</v>
      </c>
      <c r="L17">
        <v>2.5249999999999999</v>
      </c>
      <c r="M17">
        <v>2.37</v>
      </c>
      <c r="N17">
        <v>2.246</v>
      </c>
      <c r="O17">
        <v>2.14</v>
      </c>
      <c r="P17">
        <v>2.0430000000000001</v>
      </c>
      <c r="Q17">
        <v>1.952</v>
      </c>
      <c r="R17">
        <v>1.8660000000000001</v>
      </c>
      <c r="S17">
        <v>1.786</v>
      </c>
      <c r="T17">
        <v>1.7110000000000001</v>
      </c>
      <c r="U17">
        <v>1.64</v>
      </c>
      <c r="V17">
        <v>1.5740000000000001</v>
      </c>
      <c r="W17">
        <v>1.512</v>
      </c>
      <c r="X17">
        <v>1.454</v>
      </c>
      <c r="Y17">
        <v>1.399</v>
      </c>
      <c r="Z17">
        <v>1.3480000000000001</v>
      </c>
      <c r="AA17">
        <v>1.2989999999999999</v>
      </c>
      <c r="AB17">
        <v>1.2529999999999999</v>
      </c>
      <c r="AC17">
        <v>1.21</v>
      </c>
      <c r="AD17">
        <v>1.17</v>
      </c>
      <c r="AE17">
        <v>1.1319999999999999</v>
      </c>
      <c r="AF17">
        <v>1.097</v>
      </c>
      <c r="AG17">
        <v>1.0640000000000001</v>
      </c>
      <c r="AH17">
        <v>1.0329999999999999</v>
      </c>
      <c r="AI17">
        <v>1.0049999999999999</v>
      </c>
      <c r="AJ17">
        <v>0.97819999999999996</v>
      </c>
      <c r="AK17">
        <v>0.9536</v>
      </c>
      <c r="AL17">
        <v>0.93069999999999997</v>
      </c>
      <c r="AM17">
        <v>0.90959999999999996</v>
      </c>
      <c r="AN17">
        <v>0.89</v>
      </c>
      <c r="AO17">
        <v>0.87190000000000001</v>
      </c>
      <c r="AP17">
        <v>0.85529999999999995</v>
      </c>
      <c r="AQ17">
        <v>0.83979999999999999</v>
      </c>
      <c r="AR17">
        <v>0.8256</v>
      </c>
      <c r="AS17">
        <v>0.81240000000000001</v>
      </c>
      <c r="AT17">
        <v>0.80010000000000003</v>
      </c>
      <c r="AU17">
        <v>0.78869999999999996</v>
      </c>
      <c r="AV17">
        <v>0.77810000000000001</v>
      </c>
      <c r="AW17">
        <v>0.76800000000000002</v>
      </c>
      <c r="AX17">
        <v>0.75849999999999995</v>
      </c>
      <c r="AY17">
        <v>0.74939999999999996</v>
      </c>
      <c r="AZ17">
        <v>0.74060000000000004</v>
      </c>
      <c r="BA17">
        <v>0.73199999999999998</v>
      </c>
      <c r="BB17">
        <v>0.72350000000000003</v>
      </c>
      <c r="BC17">
        <v>0.71499999999999997</v>
      </c>
      <c r="BD17">
        <v>0.70630000000000004</v>
      </c>
      <c r="BE17">
        <v>0.6976</v>
      </c>
      <c r="BF17">
        <v>0.68879999999999997</v>
      </c>
      <c r="BG17">
        <v>0.67989999999999995</v>
      </c>
      <c r="BH17">
        <v>0.67100000000000004</v>
      </c>
      <c r="BI17">
        <v>0.66210000000000002</v>
      </c>
      <c r="BJ17">
        <v>0.65310000000000001</v>
      </c>
      <c r="BK17">
        <v>0.64410000000000001</v>
      </c>
      <c r="BL17">
        <v>0.63519999999999999</v>
      </c>
      <c r="BM17">
        <v>0.62629999999999997</v>
      </c>
      <c r="BN17">
        <v>0.61750000000000005</v>
      </c>
      <c r="BO17">
        <v>0.60870000000000002</v>
      </c>
      <c r="BP17">
        <v>0.60009999999999997</v>
      </c>
      <c r="BQ17">
        <v>0.59160000000000001</v>
      </c>
      <c r="BR17">
        <v>0.58320000000000005</v>
      </c>
      <c r="BS17">
        <v>0.57489999999999997</v>
      </c>
      <c r="BT17">
        <v>0.56679999999999997</v>
      </c>
      <c r="BU17">
        <v>0.55889999999999995</v>
      </c>
      <c r="BV17">
        <v>0.55130000000000001</v>
      </c>
      <c r="BW17">
        <v>0.54379999999999995</v>
      </c>
      <c r="BX17">
        <v>0.53659999999999997</v>
      </c>
      <c r="BY17">
        <v>0.52959999999999996</v>
      </c>
      <c r="BZ17">
        <v>0.52290000000000003</v>
      </c>
      <c r="CA17">
        <v>0.51629999999999998</v>
      </c>
      <c r="CB17">
        <v>0.51</v>
      </c>
      <c r="CC17">
        <v>0.50390000000000001</v>
      </c>
      <c r="CD17">
        <v>0.498</v>
      </c>
      <c r="CE17">
        <v>0.49220000000000003</v>
      </c>
      <c r="CF17">
        <v>0.48670000000000002</v>
      </c>
      <c r="CG17">
        <v>0.48130000000000001</v>
      </c>
      <c r="CH17">
        <v>0.47610000000000002</v>
      </c>
      <c r="CI17">
        <v>0.47099999999999997</v>
      </c>
      <c r="CJ17">
        <v>0.46610000000000001</v>
      </c>
      <c r="CK17">
        <v>0.46129999999999999</v>
      </c>
      <c r="CL17">
        <v>0.45660000000000001</v>
      </c>
      <c r="CM17">
        <v>0.4521</v>
      </c>
      <c r="CN17">
        <v>0.44769999999999999</v>
      </c>
      <c r="CO17">
        <v>0.44340000000000002</v>
      </c>
      <c r="CP17">
        <v>0.43909999999999999</v>
      </c>
      <c r="CQ17">
        <v>0.435</v>
      </c>
      <c r="CR17">
        <v>0.43099999999999999</v>
      </c>
      <c r="CS17">
        <v>0.42699999999999999</v>
      </c>
      <c r="CT17">
        <v>0.42309999999999998</v>
      </c>
      <c r="CU17">
        <v>0.41930000000000001</v>
      </c>
      <c r="CV17">
        <v>0.41549999999999998</v>
      </c>
      <c r="CW17">
        <v>0.41170000000000001</v>
      </c>
      <c r="CX17">
        <v>0.40799999999999997</v>
      </c>
      <c r="CY17">
        <v>0.40429999999999999</v>
      </c>
      <c r="CZ17">
        <v>0.40060000000000001</v>
      </c>
      <c r="DA17">
        <v>0.39689999999999998</v>
      </c>
    </row>
    <row r="18" spans="1:105" x14ac:dyDescent="0.25">
      <c r="A18">
        <v>5</v>
      </c>
      <c r="B18" t="s">
        <v>18</v>
      </c>
      <c r="C18" t="s">
        <v>29</v>
      </c>
      <c r="D18" t="s">
        <v>5</v>
      </c>
      <c r="E18" t="s">
        <v>48</v>
      </c>
      <c r="F18">
        <v>0.1048</v>
      </c>
      <c r="G18">
        <v>9.1920000000000002E-2</v>
      </c>
      <c r="H18">
        <v>7.9659999999999995E-2</v>
      </c>
      <c r="I18">
        <v>6.8610000000000004E-2</v>
      </c>
      <c r="J18">
        <v>5.9360000000000003E-2</v>
      </c>
      <c r="K18">
        <v>5.2339999999999998E-2</v>
      </c>
      <c r="L18">
        <v>4.7260000000000003E-2</v>
      </c>
      <c r="M18">
        <v>4.3650000000000001E-2</v>
      </c>
      <c r="N18">
        <v>4.104E-2</v>
      </c>
      <c r="O18">
        <v>3.8960000000000002E-2</v>
      </c>
      <c r="P18">
        <v>3.703E-2</v>
      </c>
      <c r="Q18">
        <v>3.517E-2</v>
      </c>
      <c r="R18">
        <v>3.3369999999999997E-2</v>
      </c>
      <c r="S18">
        <v>3.1649999999999998E-2</v>
      </c>
      <c r="T18">
        <v>2.9989999999999999E-2</v>
      </c>
      <c r="U18">
        <v>2.8410000000000001E-2</v>
      </c>
      <c r="V18">
        <v>2.69E-2</v>
      </c>
      <c r="W18">
        <v>2.547E-2</v>
      </c>
      <c r="X18">
        <v>2.4119999999999999E-2</v>
      </c>
      <c r="Y18">
        <v>2.2839999999999999E-2</v>
      </c>
      <c r="Z18">
        <v>2.1649999999999999E-2</v>
      </c>
      <c r="AA18">
        <v>2.053E-2</v>
      </c>
      <c r="AB18">
        <v>1.949E-2</v>
      </c>
      <c r="AC18">
        <v>1.8530000000000001E-2</v>
      </c>
      <c r="AD18">
        <v>1.763E-2</v>
      </c>
      <c r="AE18">
        <v>1.6799999999999999E-2</v>
      </c>
      <c r="AF18">
        <v>1.6029999999999999E-2</v>
      </c>
      <c r="AG18">
        <v>1.532E-2</v>
      </c>
      <c r="AH18">
        <v>1.4670000000000001E-2</v>
      </c>
      <c r="AI18">
        <v>1.4069999999999999E-2</v>
      </c>
      <c r="AJ18">
        <v>1.353E-2</v>
      </c>
      <c r="AK18">
        <v>1.304E-2</v>
      </c>
      <c r="AL18">
        <v>1.259E-2</v>
      </c>
      <c r="AM18">
        <v>1.218E-2</v>
      </c>
      <c r="AN18">
        <v>1.1809999999999999E-2</v>
      </c>
      <c r="AO18">
        <v>1.1480000000000001E-2</v>
      </c>
      <c r="AP18">
        <v>1.119E-2</v>
      </c>
      <c r="AQ18">
        <v>1.093E-2</v>
      </c>
      <c r="AR18">
        <v>1.069E-2</v>
      </c>
      <c r="AS18">
        <v>1.048E-2</v>
      </c>
      <c r="AT18">
        <v>1.0290000000000001E-2</v>
      </c>
      <c r="AU18">
        <v>1.0120000000000001E-2</v>
      </c>
      <c r="AV18">
        <v>9.9670000000000002E-3</v>
      </c>
      <c r="AW18">
        <v>9.8279999999999999E-3</v>
      </c>
      <c r="AX18">
        <v>9.698E-3</v>
      </c>
      <c r="AY18">
        <v>9.5770000000000004E-3</v>
      </c>
      <c r="AZ18">
        <v>9.4599999999999997E-3</v>
      </c>
      <c r="BA18">
        <v>9.3439999999999999E-3</v>
      </c>
      <c r="BB18">
        <v>9.2280000000000001E-3</v>
      </c>
      <c r="BC18">
        <v>9.1070000000000005E-3</v>
      </c>
      <c r="BD18">
        <v>8.9789999999999991E-3</v>
      </c>
      <c r="BE18">
        <v>8.8450000000000004E-3</v>
      </c>
      <c r="BF18">
        <v>8.7049999999999992E-3</v>
      </c>
      <c r="BG18">
        <v>8.5590000000000006E-3</v>
      </c>
      <c r="BH18">
        <v>8.4089999999999998E-3</v>
      </c>
      <c r="BI18">
        <v>8.2550000000000002E-3</v>
      </c>
      <c r="BJ18">
        <v>8.0979999999999993E-3</v>
      </c>
      <c r="BK18">
        <v>7.9389999999999999E-3</v>
      </c>
      <c r="BL18">
        <v>7.7770000000000001E-3</v>
      </c>
      <c r="BM18">
        <v>7.6140000000000001E-3</v>
      </c>
      <c r="BN18">
        <v>7.45E-3</v>
      </c>
      <c r="BO18">
        <v>7.2870000000000001E-3</v>
      </c>
      <c r="BP18">
        <v>7.1240000000000001E-3</v>
      </c>
      <c r="BQ18">
        <v>6.9620000000000003E-3</v>
      </c>
      <c r="BR18">
        <v>6.803E-3</v>
      </c>
      <c r="BS18">
        <v>6.646E-3</v>
      </c>
      <c r="BT18">
        <v>6.4929999999999996E-3</v>
      </c>
      <c r="BU18">
        <v>6.3429999999999997E-3</v>
      </c>
      <c r="BV18">
        <v>6.1980000000000004E-3</v>
      </c>
      <c r="BW18">
        <v>6.0590000000000001E-3</v>
      </c>
      <c r="BX18">
        <v>5.9249999999999997E-3</v>
      </c>
      <c r="BY18">
        <v>5.7970000000000001E-3</v>
      </c>
      <c r="BZ18">
        <v>5.6750000000000004E-3</v>
      </c>
      <c r="CA18">
        <v>5.5579999999999996E-3</v>
      </c>
      <c r="CB18">
        <v>5.4460000000000003E-3</v>
      </c>
      <c r="CC18">
        <v>5.3400000000000001E-3</v>
      </c>
      <c r="CD18">
        <v>5.2370000000000003E-3</v>
      </c>
      <c r="CE18">
        <v>5.1399999999999996E-3</v>
      </c>
      <c r="CF18">
        <v>5.0470000000000003E-3</v>
      </c>
      <c r="CG18">
        <v>4.9579999999999997E-3</v>
      </c>
      <c r="CH18">
        <v>4.8729999999999997E-3</v>
      </c>
      <c r="CI18">
        <v>4.7920000000000003E-3</v>
      </c>
      <c r="CJ18">
        <v>4.7149999999999996E-3</v>
      </c>
      <c r="CK18">
        <v>4.64E-3</v>
      </c>
      <c r="CL18">
        <v>4.5690000000000001E-3</v>
      </c>
      <c r="CM18">
        <v>4.5019999999999999E-3</v>
      </c>
      <c r="CN18">
        <v>4.4359999999999998E-3</v>
      </c>
      <c r="CO18">
        <v>4.3740000000000003E-3</v>
      </c>
      <c r="CP18">
        <v>4.3140000000000001E-3</v>
      </c>
      <c r="CQ18">
        <v>4.2560000000000002E-3</v>
      </c>
      <c r="CR18">
        <v>4.1989999999999996E-3</v>
      </c>
      <c r="CS18">
        <v>4.1450000000000002E-3</v>
      </c>
      <c r="CT18">
        <v>4.0930000000000003E-3</v>
      </c>
      <c r="CU18">
        <v>4.0410000000000003E-3</v>
      </c>
      <c r="CV18">
        <v>3.9909999999999998E-3</v>
      </c>
      <c r="CW18">
        <v>3.9420000000000002E-3</v>
      </c>
      <c r="CX18">
        <v>3.8939999999999999E-3</v>
      </c>
      <c r="CY18">
        <v>3.846E-3</v>
      </c>
      <c r="CZ18">
        <v>3.7989999999999999E-3</v>
      </c>
      <c r="DA18">
        <v>3.7520000000000001E-3</v>
      </c>
    </row>
    <row r="19" spans="1:105" x14ac:dyDescent="0.25">
      <c r="A19">
        <v>5</v>
      </c>
      <c r="B19" t="s">
        <v>18</v>
      </c>
      <c r="C19" t="s">
        <v>29</v>
      </c>
      <c r="D19" t="s">
        <v>4</v>
      </c>
      <c r="E19" t="s">
        <v>49</v>
      </c>
      <c r="F19">
        <v>0.17199999999999999</v>
      </c>
      <c r="G19">
        <v>0.1535</v>
      </c>
      <c r="H19">
        <v>0.1358</v>
      </c>
      <c r="I19">
        <v>0.1197</v>
      </c>
      <c r="J19">
        <v>0.106</v>
      </c>
      <c r="K19">
        <v>9.5310000000000006E-2</v>
      </c>
      <c r="L19">
        <v>8.7169999999999997E-2</v>
      </c>
      <c r="M19">
        <v>8.1030000000000005E-2</v>
      </c>
      <c r="N19">
        <v>7.6300000000000007E-2</v>
      </c>
      <c r="O19">
        <v>7.238E-2</v>
      </c>
      <c r="P19">
        <v>6.8779999999999994E-2</v>
      </c>
      <c r="Q19">
        <v>6.5390000000000004E-2</v>
      </c>
      <c r="R19">
        <v>6.2199999999999998E-2</v>
      </c>
      <c r="S19">
        <v>5.9200000000000003E-2</v>
      </c>
      <c r="T19">
        <v>5.6370000000000003E-2</v>
      </c>
      <c r="U19">
        <v>5.3719999999999997E-2</v>
      </c>
      <c r="V19">
        <v>5.1229999999999998E-2</v>
      </c>
      <c r="W19">
        <v>4.8890000000000003E-2</v>
      </c>
      <c r="X19">
        <v>4.6690000000000002E-2</v>
      </c>
      <c r="Y19">
        <v>4.462E-2</v>
      </c>
      <c r="Z19">
        <v>4.267E-2</v>
      </c>
      <c r="AA19">
        <v>4.0840000000000001E-2</v>
      </c>
      <c r="AB19">
        <v>3.9120000000000002E-2</v>
      </c>
      <c r="AC19">
        <v>3.7510000000000002E-2</v>
      </c>
      <c r="AD19">
        <v>3.601E-2</v>
      </c>
      <c r="AE19">
        <v>3.4599999999999999E-2</v>
      </c>
      <c r="AF19">
        <v>3.329E-2</v>
      </c>
      <c r="AG19">
        <v>3.2070000000000001E-2</v>
      </c>
      <c r="AH19">
        <v>3.0939999999999999E-2</v>
      </c>
      <c r="AI19">
        <v>2.989E-2</v>
      </c>
      <c r="AJ19">
        <v>2.8930000000000001E-2</v>
      </c>
      <c r="AK19">
        <v>2.8029999999999999E-2</v>
      </c>
      <c r="AL19">
        <v>2.7210000000000002E-2</v>
      </c>
      <c r="AM19">
        <v>2.6450000000000001E-2</v>
      </c>
      <c r="AN19">
        <v>2.5749999999999999E-2</v>
      </c>
      <c r="AO19">
        <v>2.511E-2</v>
      </c>
      <c r="AP19">
        <v>2.452E-2</v>
      </c>
      <c r="AQ19">
        <v>2.3980000000000001E-2</v>
      </c>
      <c r="AR19">
        <v>2.349E-2</v>
      </c>
      <c r="AS19">
        <v>2.3040000000000001E-2</v>
      </c>
      <c r="AT19">
        <v>2.2620000000000001E-2</v>
      </c>
      <c r="AU19">
        <v>2.223E-2</v>
      </c>
      <c r="AV19">
        <v>2.1870000000000001E-2</v>
      </c>
      <c r="AW19">
        <v>2.154E-2</v>
      </c>
      <c r="AX19">
        <v>2.1219999999999999E-2</v>
      </c>
      <c r="AY19">
        <v>2.0920000000000001E-2</v>
      </c>
      <c r="AZ19">
        <v>2.0629999999999999E-2</v>
      </c>
      <c r="BA19">
        <v>2.034E-2</v>
      </c>
      <c r="BB19">
        <v>2.0060000000000001E-2</v>
      </c>
      <c r="BC19">
        <v>1.9769999999999999E-2</v>
      </c>
      <c r="BD19">
        <v>1.9480000000000001E-2</v>
      </c>
      <c r="BE19">
        <v>1.9179999999999999E-2</v>
      </c>
      <c r="BF19">
        <v>1.8880000000000001E-2</v>
      </c>
      <c r="BG19">
        <v>1.857E-2</v>
      </c>
      <c r="BH19">
        <v>1.8259999999999998E-2</v>
      </c>
      <c r="BI19">
        <v>1.7950000000000001E-2</v>
      </c>
      <c r="BJ19">
        <v>1.763E-2</v>
      </c>
      <c r="BK19">
        <v>1.7309999999999999E-2</v>
      </c>
      <c r="BL19">
        <v>1.7000000000000001E-2</v>
      </c>
      <c r="BM19">
        <v>1.668E-2</v>
      </c>
      <c r="BN19">
        <v>1.6369999999999999E-2</v>
      </c>
      <c r="BO19">
        <v>1.6049999999999998E-2</v>
      </c>
      <c r="BP19">
        <v>1.5740000000000001E-2</v>
      </c>
      <c r="BQ19">
        <v>1.5440000000000001E-2</v>
      </c>
      <c r="BR19">
        <v>1.5129999999999999E-2</v>
      </c>
      <c r="BS19">
        <v>1.4840000000000001E-2</v>
      </c>
      <c r="BT19">
        <v>1.455E-2</v>
      </c>
      <c r="BU19">
        <v>1.427E-2</v>
      </c>
      <c r="BV19">
        <v>1.3990000000000001E-2</v>
      </c>
      <c r="BW19">
        <v>1.372E-2</v>
      </c>
      <c r="BX19">
        <v>1.3469999999999999E-2</v>
      </c>
      <c r="BY19">
        <v>1.3220000000000001E-2</v>
      </c>
      <c r="BZ19">
        <v>1.298E-2</v>
      </c>
      <c r="CA19">
        <v>1.2749999999999999E-2</v>
      </c>
      <c r="CB19">
        <v>1.2529999999999999E-2</v>
      </c>
      <c r="CC19">
        <v>1.231E-2</v>
      </c>
      <c r="CD19">
        <v>1.2109999999999999E-2</v>
      </c>
      <c r="CE19">
        <v>1.191E-2</v>
      </c>
      <c r="CF19">
        <v>1.171E-2</v>
      </c>
      <c r="CG19">
        <v>1.153E-2</v>
      </c>
      <c r="CH19">
        <v>1.1350000000000001E-2</v>
      </c>
      <c r="CI19">
        <v>1.1180000000000001E-2</v>
      </c>
      <c r="CJ19">
        <v>1.1010000000000001E-2</v>
      </c>
      <c r="CK19">
        <v>1.0840000000000001E-2</v>
      </c>
      <c r="CL19">
        <v>1.069E-2</v>
      </c>
      <c r="CM19">
        <v>1.0529999999999999E-2</v>
      </c>
      <c r="CN19">
        <v>1.039E-2</v>
      </c>
      <c r="CO19">
        <v>1.0240000000000001E-2</v>
      </c>
      <c r="CP19">
        <v>1.01E-2</v>
      </c>
      <c r="CQ19">
        <v>9.9649999999999999E-3</v>
      </c>
      <c r="CR19">
        <v>9.8309999999999995E-3</v>
      </c>
      <c r="CS19">
        <v>9.7000000000000003E-3</v>
      </c>
      <c r="CT19">
        <v>9.5720000000000006E-3</v>
      </c>
      <c r="CU19">
        <v>9.4459999999999995E-3</v>
      </c>
      <c r="CV19">
        <v>9.3220000000000004E-3</v>
      </c>
      <c r="CW19">
        <v>9.1990000000000006E-3</v>
      </c>
      <c r="CX19">
        <v>9.0779999999999993E-3</v>
      </c>
      <c r="CY19">
        <v>8.9569999999999997E-3</v>
      </c>
      <c r="CZ19">
        <v>8.8369999999999994E-3</v>
      </c>
      <c r="DA19">
        <v>8.7180000000000001E-3</v>
      </c>
    </row>
    <row r="20" spans="1:105" x14ac:dyDescent="0.25">
      <c r="A20">
        <v>5</v>
      </c>
      <c r="B20" t="s">
        <v>18</v>
      </c>
      <c r="C20" t="s">
        <v>32</v>
      </c>
      <c r="D20" t="s">
        <v>5</v>
      </c>
      <c r="E20" t="s">
        <v>50</v>
      </c>
      <c r="F20">
        <v>6.5780000000000003</v>
      </c>
      <c r="G20">
        <v>5.7759999999999998</v>
      </c>
      <c r="H20">
        <v>5.01</v>
      </c>
      <c r="I20">
        <v>4.32</v>
      </c>
      <c r="J20">
        <v>3.742</v>
      </c>
      <c r="K20">
        <v>3.302</v>
      </c>
      <c r="L20">
        <v>2.984</v>
      </c>
      <c r="M20">
        <v>2.7570000000000001</v>
      </c>
      <c r="N20">
        <v>2.5920000000000001</v>
      </c>
      <c r="O20">
        <v>2.4609999999999999</v>
      </c>
      <c r="P20">
        <v>2.339</v>
      </c>
      <c r="Q20">
        <v>2.2210000000000001</v>
      </c>
      <c r="R20">
        <v>2.1070000000000002</v>
      </c>
      <c r="S20">
        <v>1.998</v>
      </c>
      <c r="T20">
        <v>1.8939999999999999</v>
      </c>
      <c r="U20">
        <v>1.794</v>
      </c>
      <c r="V20">
        <v>1.6990000000000001</v>
      </c>
      <c r="W20">
        <v>1.609</v>
      </c>
      <c r="X20">
        <v>1.524</v>
      </c>
      <c r="Y20">
        <v>1.4430000000000001</v>
      </c>
      <c r="Z20">
        <v>1.3680000000000001</v>
      </c>
      <c r="AA20">
        <v>1.298</v>
      </c>
      <c r="AB20">
        <v>1.232</v>
      </c>
      <c r="AC20">
        <v>1.171</v>
      </c>
      <c r="AD20">
        <v>1.1140000000000001</v>
      </c>
      <c r="AE20">
        <v>1.0620000000000001</v>
      </c>
      <c r="AF20">
        <v>1.0129999999999999</v>
      </c>
      <c r="AG20">
        <v>0.96870000000000001</v>
      </c>
      <c r="AH20">
        <v>0.92759999999999998</v>
      </c>
      <c r="AI20">
        <v>0.89</v>
      </c>
      <c r="AJ20">
        <v>0.85570000000000002</v>
      </c>
      <c r="AK20">
        <v>0.82440000000000002</v>
      </c>
      <c r="AL20">
        <v>0.79600000000000004</v>
      </c>
      <c r="AM20">
        <v>0.77029999999999998</v>
      </c>
      <c r="AN20">
        <v>0.74709999999999999</v>
      </c>
      <c r="AO20">
        <v>0.72619999999999996</v>
      </c>
      <c r="AP20">
        <v>0.70750000000000002</v>
      </c>
      <c r="AQ20">
        <v>0.69069999999999998</v>
      </c>
      <c r="AR20">
        <v>0.67569999999999997</v>
      </c>
      <c r="AS20">
        <v>0.66239999999999999</v>
      </c>
      <c r="AT20">
        <v>0.65039999999999998</v>
      </c>
      <c r="AU20">
        <v>0.63959999999999995</v>
      </c>
      <c r="AV20">
        <v>0.62990000000000002</v>
      </c>
      <c r="AW20">
        <v>0.621</v>
      </c>
      <c r="AX20">
        <v>0.61270000000000002</v>
      </c>
      <c r="AY20">
        <v>0.60499999999999998</v>
      </c>
      <c r="AZ20">
        <v>0.59750000000000003</v>
      </c>
      <c r="BA20">
        <v>0.59019999999999995</v>
      </c>
      <c r="BB20">
        <v>0.58279999999999998</v>
      </c>
      <c r="BC20">
        <v>0.57509999999999994</v>
      </c>
      <c r="BD20">
        <v>0.56699999999999995</v>
      </c>
      <c r="BE20">
        <v>0.5585</v>
      </c>
      <c r="BF20">
        <v>0.54969999999999997</v>
      </c>
      <c r="BG20">
        <v>0.54049999999999998</v>
      </c>
      <c r="BH20">
        <v>0.53100000000000003</v>
      </c>
      <c r="BI20">
        <v>0.52129999999999999</v>
      </c>
      <c r="BJ20">
        <v>0.51139999999999997</v>
      </c>
      <c r="BK20">
        <v>0.50129999999999997</v>
      </c>
      <c r="BL20">
        <v>0.49109999999999998</v>
      </c>
      <c r="BM20">
        <v>0.48089999999999999</v>
      </c>
      <c r="BN20">
        <v>0.47060000000000002</v>
      </c>
      <c r="BO20">
        <v>0.46029999999999999</v>
      </c>
      <c r="BP20">
        <v>0.45</v>
      </c>
      <c r="BQ20">
        <v>0.43990000000000001</v>
      </c>
      <c r="BR20">
        <v>0.42980000000000002</v>
      </c>
      <c r="BS20">
        <v>0.42</v>
      </c>
      <c r="BT20">
        <v>0.4103</v>
      </c>
      <c r="BU20">
        <v>0.40089999999999998</v>
      </c>
      <c r="BV20">
        <v>0.39179999999999998</v>
      </c>
      <c r="BW20">
        <v>0.38300000000000001</v>
      </c>
      <c r="BX20">
        <v>0.3745</v>
      </c>
      <c r="BY20">
        <v>0.36649999999999999</v>
      </c>
      <c r="BZ20">
        <v>0.35880000000000001</v>
      </c>
      <c r="CA20">
        <v>0.35139999999999999</v>
      </c>
      <c r="CB20">
        <v>0.34429999999999999</v>
      </c>
      <c r="CC20">
        <v>0.33760000000000001</v>
      </c>
      <c r="CD20">
        <v>0.33110000000000001</v>
      </c>
      <c r="CE20">
        <v>0.32500000000000001</v>
      </c>
      <c r="CF20">
        <v>0.31909999999999999</v>
      </c>
      <c r="CG20">
        <v>0.3135</v>
      </c>
      <c r="CH20">
        <v>0.30809999999999998</v>
      </c>
      <c r="CI20">
        <v>0.30299999999999999</v>
      </c>
      <c r="CJ20">
        <v>0.29799999999999999</v>
      </c>
      <c r="CK20">
        <v>0.29330000000000001</v>
      </c>
      <c r="CL20">
        <v>0.2888</v>
      </c>
      <c r="CM20">
        <v>0.28449999999999998</v>
      </c>
      <c r="CN20">
        <v>0.28039999999999998</v>
      </c>
      <c r="CO20">
        <v>0.27639999999999998</v>
      </c>
      <c r="CP20">
        <v>0.27250000000000002</v>
      </c>
      <c r="CQ20">
        <v>0.26889999999999997</v>
      </c>
      <c r="CR20">
        <v>0.26529999999999998</v>
      </c>
      <c r="CS20">
        <v>0.26179999999999998</v>
      </c>
      <c r="CT20">
        <v>0.25850000000000001</v>
      </c>
      <c r="CU20">
        <v>0.25519999999999998</v>
      </c>
      <c r="CV20">
        <v>0.252</v>
      </c>
      <c r="CW20">
        <v>0.24879999999999999</v>
      </c>
      <c r="CX20">
        <v>0.24579999999999999</v>
      </c>
      <c r="CY20">
        <v>0.2427</v>
      </c>
      <c r="CZ20">
        <v>0.2397</v>
      </c>
      <c r="DA20">
        <v>0.23669999999999999</v>
      </c>
    </row>
    <row r="21" spans="1:105" x14ac:dyDescent="0.25">
      <c r="A21">
        <v>5</v>
      </c>
      <c r="B21" t="s">
        <v>18</v>
      </c>
      <c r="C21" t="s">
        <v>32</v>
      </c>
      <c r="D21" t="s">
        <v>4</v>
      </c>
      <c r="E21" t="s">
        <v>51</v>
      </c>
      <c r="F21">
        <v>10.66</v>
      </c>
      <c r="G21">
        <v>9.5210000000000008</v>
      </c>
      <c r="H21">
        <v>8.4290000000000003</v>
      </c>
      <c r="I21">
        <v>7.4349999999999996</v>
      </c>
      <c r="J21">
        <v>6.59</v>
      </c>
      <c r="K21">
        <v>5.9279999999999999</v>
      </c>
      <c r="L21">
        <v>5.4260000000000002</v>
      </c>
      <c r="M21">
        <v>5.048</v>
      </c>
      <c r="N21">
        <v>4.7569999999999997</v>
      </c>
      <c r="O21">
        <v>4.516</v>
      </c>
      <c r="P21">
        <v>4.2939999999999996</v>
      </c>
      <c r="Q21">
        <v>4.085</v>
      </c>
      <c r="R21">
        <v>3.8879999999999999</v>
      </c>
      <c r="S21">
        <v>3.702</v>
      </c>
      <c r="T21">
        <v>3.5270000000000001</v>
      </c>
      <c r="U21">
        <v>3.363</v>
      </c>
      <c r="V21">
        <v>3.2090000000000001</v>
      </c>
      <c r="W21">
        <v>3.0630000000000002</v>
      </c>
      <c r="X21">
        <v>2.927</v>
      </c>
      <c r="Y21">
        <v>2.798</v>
      </c>
      <c r="Z21">
        <v>2.6779999999999999</v>
      </c>
      <c r="AA21">
        <v>2.5640000000000001</v>
      </c>
      <c r="AB21">
        <v>2.4569999999999999</v>
      </c>
      <c r="AC21">
        <v>2.3570000000000002</v>
      </c>
      <c r="AD21">
        <v>2.2639999999999998</v>
      </c>
      <c r="AE21">
        <v>2.177</v>
      </c>
      <c r="AF21">
        <v>2.0950000000000002</v>
      </c>
      <c r="AG21">
        <v>2.02</v>
      </c>
      <c r="AH21">
        <v>1.9490000000000001</v>
      </c>
      <c r="AI21">
        <v>1.8839999999999999</v>
      </c>
      <c r="AJ21">
        <v>1.8240000000000001</v>
      </c>
      <c r="AK21">
        <v>1.768</v>
      </c>
      <c r="AL21">
        <v>1.7170000000000001</v>
      </c>
      <c r="AM21">
        <v>1.67</v>
      </c>
      <c r="AN21">
        <v>1.627</v>
      </c>
      <c r="AO21">
        <v>1.587</v>
      </c>
      <c r="AP21">
        <v>1.55</v>
      </c>
      <c r="AQ21">
        <v>1.5169999999999999</v>
      </c>
      <c r="AR21">
        <v>1.486</v>
      </c>
      <c r="AS21">
        <v>1.458</v>
      </c>
      <c r="AT21">
        <v>1.4319999999999999</v>
      </c>
      <c r="AU21">
        <v>1.407</v>
      </c>
      <c r="AV21">
        <v>1.385</v>
      </c>
      <c r="AW21">
        <v>1.3640000000000001</v>
      </c>
      <c r="AX21">
        <v>1.3440000000000001</v>
      </c>
      <c r="AY21">
        <v>1.325</v>
      </c>
      <c r="AZ21">
        <v>1.3069999999999999</v>
      </c>
      <c r="BA21">
        <v>1.2889999999999999</v>
      </c>
      <c r="BB21">
        <v>1.2709999999999999</v>
      </c>
      <c r="BC21">
        <v>1.2529999999999999</v>
      </c>
      <c r="BD21">
        <v>1.2350000000000001</v>
      </c>
      <c r="BE21">
        <v>1.216</v>
      </c>
      <c r="BF21">
        <v>1.1970000000000001</v>
      </c>
      <c r="BG21">
        <v>1.1779999999999999</v>
      </c>
      <c r="BH21">
        <v>1.159</v>
      </c>
      <c r="BI21">
        <v>1.139</v>
      </c>
      <c r="BJ21">
        <v>1.119</v>
      </c>
      <c r="BK21">
        <v>1.099</v>
      </c>
      <c r="BL21">
        <v>1.079</v>
      </c>
      <c r="BM21">
        <v>1.0589999999999999</v>
      </c>
      <c r="BN21">
        <v>1.04</v>
      </c>
      <c r="BO21">
        <v>1.02</v>
      </c>
      <c r="BP21">
        <v>1</v>
      </c>
      <c r="BQ21">
        <v>0.98119999999999996</v>
      </c>
      <c r="BR21">
        <v>0.96230000000000004</v>
      </c>
      <c r="BS21">
        <v>0.94359999999999999</v>
      </c>
      <c r="BT21">
        <v>0.9254</v>
      </c>
      <c r="BU21">
        <v>0.90759999999999996</v>
      </c>
      <c r="BV21">
        <v>0.89029999999999998</v>
      </c>
      <c r="BW21">
        <v>0.87350000000000005</v>
      </c>
      <c r="BX21">
        <v>0.85729999999999995</v>
      </c>
      <c r="BY21">
        <v>0.8417</v>
      </c>
      <c r="BZ21">
        <v>0.8266</v>
      </c>
      <c r="CA21">
        <v>0.81200000000000006</v>
      </c>
      <c r="CB21">
        <v>0.79800000000000004</v>
      </c>
      <c r="CC21">
        <v>0.78439999999999999</v>
      </c>
      <c r="CD21">
        <v>0.77129999999999999</v>
      </c>
      <c r="CE21">
        <v>0.75870000000000004</v>
      </c>
      <c r="CF21">
        <v>0.74650000000000005</v>
      </c>
      <c r="CG21">
        <v>0.73470000000000002</v>
      </c>
      <c r="CH21">
        <v>0.72319999999999995</v>
      </c>
      <c r="CI21">
        <v>0.71220000000000006</v>
      </c>
      <c r="CJ21">
        <v>0.70150000000000001</v>
      </c>
      <c r="CK21">
        <v>0.69120000000000004</v>
      </c>
      <c r="CL21">
        <v>0.68110000000000004</v>
      </c>
      <c r="CM21">
        <v>0.6714</v>
      </c>
      <c r="CN21">
        <v>0.66190000000000004</v>
      </c>
      <c r="CO21">
        <v>0.65269999999999995</v>
      </c>
      <c r="CP21">
        <v>0.64370000000000005</v>
      </c>
      <c r="CQ21">
        <v>0.63490000000000002</v>
      </c>
      <c r="CR21">
        <v>0.62639999999999996</v>
      </c>
      <c r="CS21">
        <v>0.61799999999999999</v>
      </c>
      <c r="CT21">
        <v>0.60970000000000002</v>
      </c>
      <c r="CU21">
        <v>0.60160000000000002</v>
      </c>
      <c r="CV21">
        <v>0.59360000000000002</v>
      </c>
      <c r="CW21">
        <v>0.5857</v>
      </c>
      <c r="CX21">
        <v>0.57789999999999997</v>
      </c>
      <c r="CY21">
        <v>0.57020000000000004</v>
      </c>
      <c r="CZ21">
        <v>0.5625</v>
      </c>
      <c r="DA21">
        <v>0.55479999999999996</v>
      </c>
    </row>
    <row r="22" spans="1:105" x14ac:dyDescent="0.25">
      <c r="A22">
        <v>6</v>
      </c>
      <c r="B22" t="s">
        <v>18</v>
      </c>
      <c r="C22" t="s">
        <v>29</v>
      </c>
      <c r="D22" t="s">
        <v>3</v>
      </c>
      <c r="E22" t="s">
        <v>52</v>
      </c>
      <c r="F22">
        <v>0.1633</v>
      </c>
      <c r="G22">
        <v>0.1474</v>
      </c>
      <c r="H22">
        <v>0.13200000000000001</v>
      </c>
      <c r="I22">
        <v>0.1179</v>
      </c>
      <c r="J22">
        <v>0.1057</v>
      </c>
      <c r="K22">
        <v>9.5899999999999999E-2</v>
      </c>
      <c r="L22">
        <v>8.8160000000000002E-2</v>
      </c>
      <c r="M22">
        <v>8.2059999999999994E-2</v>
      </c>
      <c r="N22">
        <v>7.7160000000000006E-2</v>
      </c>
      <c r="O22">
        <v>7.3029999999999998E-2</v>
      </c>
      <c r="P22">
        <v>6.9290000000000004E-2</v>
      </c>
      <c r="Q22">
        <v>6.5850000000000006E-2</v>
      </c>
      <c r="R22">
        <v>6.2689999999999996E-2</v>
      </c>
      <c r="S22">
        <v>5.978E-2</v>
      </c>
      <c r="T22">
        <v>5.7099999999999998E-2</v>
      </c>
      <c r="U22">
        <v>5.4629999999999998E-2</v>
      </c>
      <c r="V22">
        <v>5.2350000000000001E-2</v>
      </c>
      <c r="W22">
        <v>5.024E-2</v>
      </c>
      <c r="X22">
        <v>4.827E-2</v>
      </c>
      <c r="Y22">
        <v>4.6420000000000003E-2</v>
      </c>
      <c r="Z22">
        <v>4.4670000000000001E-2</v>
      </c>
      <c r="AA22">
        <v>4.3020000000000003E-2</v>
      </c>
      <c r="AB22">
        <v>4.1459999999999997E-2</v>
      </c>
      <c r="AC22">
        <v>3.9989999999999998E-2</v>
      </c>
      <c r="AD22">
        <v>3.8600000000000002E-2</v>
      </c>
      <c r="AE22">
        <v>3.73E-2</v>
      </c>
      <c r="AF22">
        <v>3.6080000000000001E-2</v>
      </c>
      <c r="AG22">
        <v>3.4930000000000003E-2</v>
      </c>
      <c r="AH22">
        <v>3.3849999999999998E-2</v>
      </c>
      <c r="AI22">
        <v>3.2840000000000001E-2</v>
      </c>
      <c r="AJ22">
        <v>3.1899999999999998E-2</v>
      </c>
      <c r="AK22">
        <v>3.1019999999999999E-2</v>
      </c>
      <c r="AL22">
        <v>3.0200000000000001E-2</v>
      </c>
      <c r="AM22">
        <v>2.9430000000000001E-2</v>
      </c>
      <c r="AN22">
        <v>2.8719999999999999E-2</v>
      </c>
      <c r="AO22">
        <v>2.8049999999999999E-2</v>
      </c>
      <c r="AP22">
        <v>2.743E-2</v>
      </c>
      <c r="AQ22">
        <v>2.6859999999999998E-2</v>
      </c>
      <c r="AR22">
        <v>2.632E-2</v>
      </c>
      <c r="AS22">
        <v>2.5819999999999999E-2</v>
      </c>
      <c r="AT22">
        <v>2.5350000000000001E-2</v>
      </c>
      <c r="AU22">
        <v>2.4910000000000002E-2</v>
      </c>
      <c r="AV22">
        <v>2.4500000000000001E-2</v>
      </c>
      <c r="AW22">
        <v>2.41E-2</v>
      </c>
      <c r="AX22">
        <v>2.3730000000000001E-2</v>
      </c>
      <c r="AY22">
        <v>2.3369999999999998E-2</v>
      </c>
      <c r="AZ22">
        <v>2.3029999999999998E-2</v>
      </c>
      <c r="BA22">
        <v>2.2700000000000001E-2</v>
      </c>
      <c r="BB22">
        <v>2.2370000000000001E-2</v>
      </c>
      <c r="BC22">
        <v>2.2040000000000001E-2</v>
      </c>
      <c r="BD22">
        <v>2.172E-2</v>
      </c>
      <c r="BE22">
        <v>2.1389999999999999E-2</v>
      </c>
      <c r="BF22">
        <v>2.1059999999999999E-2</v>
      </c>
      <c r="BG22">
        <v>2.0740000000000001E-2</v>
      </c>
      <c r="BH22">
        <v>2.0410000000000001E-2</v>
      </c>
      <c r="BI22">
        <v>2.009E-2</v>
      </c>
      <c r="BJ22">
        <v>1.9769999999999999E-2</v>
      </c>
      <c r="BK22">
        <v>1.9449999999999999E-2</v>
      </c>
      <c r="BL22">
        <v>1.9140000000000001E-2</v>
      </c>
      <c r="BM22">
        <v>1.882E-2</v>
      </c>
      <c r="BN22">
        <v>1.8519999999999998E-2</v>
      </c>
      <c r="BO22">
        <v>1.821E-2</v>
      </c>
      <c r="BP22">
        <v>1.7909999999999999E-2</v>
      </c>
      <c r="BQ22">
        <v>1.762E-2</v>
      </c>
      <c r="BR22">
        <v>1.7330000000000002E-2</v>
      </c>
      <c r="BS22">
        <v>1.704E-2</v>
      </c>
      <c r="BT22">
        <v>1.677E-2</v>
      </c>
      <c r="BU22">
        <v>1.6500000000000001E-2</v>
      </c>
      <c r="BV22">
        <v>1.6230000000000001E-2</v>
      </c>
      <c r="BW22">
        <v>1.5980000000000001E-2</v>
      </c>
      <c r="BX22">
        <v>1.5730000000000001E-2</v>
      </c>
      <c r="BY22">
        <v>1.549E-2</v>
      </c>
      <c r="BZ22">
        <v>1.5259999999999999E-2</v>
      </c>
      <c r="CA22">
        <v>1.504E-2</v>
      </c>
      <c r="CB22">
        <v>1.482E-2</v>
      </c>
      <c r="CC22">
        <v>1.461E-2</v>
      </c>
      <c r="CD22">
        <v>1.44E-2</v>
      </c>
      <c r="CE22">
        <v>1.4200000000000001E-2</v>
      </c>
      <c r="CF22">
        <v>1.401E-2</v>
      </c>
      <c r="CG22">
        <v>1.383E-2</v>
      </c>
      <c r="CH22">
        <v>1.3639999999999999E-2</v>
      </c>
      <c r="CI22">
        <v>1.3469999999999999E-2</v>
      </c>
      <c r="CJ22">
        <v>1.3299999999999999E-2</v>
      </c>
      <c r="CK22">
        <v>1.3129999999999999E-2</v>
      </c>
      <c r="CL22">
        <v>1.2970000000000001E-2</v>
      </c>
      <c r="CM22">
        <v>1.281E-2</v>
      </c>
      <c r="CN22">
        <v>1.265E-2</v>
      </c>
      <c r="CO22">
        <v>1.2500000000000001E-2</v>
      </c>
      <c r="CP22">
        <v>1.2359999999999999E-2</v>
      </c>
      <c r="CQ22">
        <v>1.221E-2</v>
      </c>
      <c r="CR22">
        <v>1.2070000000000001E-2</v>
      </c>
      <c r="CS22">
        <v>1.193E-2</v>
      </c>
      <c r="CT22">
        <v>1.179E-2</v>
      </c>
      <c r="CU22">
        <v>1.166E-2</v>
      </c>
      <c r="CV22">
        <v>1.1520000000000001E-2</v>
      </c>
      <c r="CW22">
        <v>1.1390000000000001E-2</v>
      </c>
      <c r="CX22">
        <v>1.1259999999999999E-2</v>
      </c>
      <c r="CY22">
        <v>1.1129999999999999E-2</v>
      </c>
      <c r="CZ22">
        <v>1.0999999999999999E-2</v>
      </c>
      <c r="DA22">
        <v>1.0869999999999999E-2</v>
      </c>
    </row>
    <row r="23" spans="1:105" x14ac:dyDescent="0.25">
      <c r="A23">
        <v>6</v>
      </c>
      <c r="B23" t="s">
        <v>18</v>
      </c>
      <c r="C23" t="s">
        <v>29</v>
      </c>
      <c r="D23" t="s">
        <v>2</v>
      </c>
      <c r="E23" t="s">
        <v>53</v>
      </c>
      <c r="F23">
        <v>8.4570000000000006E-2</v>
      </c>
      <c r="G23">
        <v>7.5359999999999996E-2</v>
      </c>
      <c r="H23">
        <v>6.6559999999999994E-2</v>
      </c>
      <c r="I23">
        <v>5.8549999999999998E-2</v>
      </c>
      <c r="J23">
        <v>5.1740000000000001E-2</v>
      </c>
      <c r="K23">
        <v>4.6399999999999997E-2</v>
      </c>
      <c r="L23">
        <v>4.2360000000000002E-2</v>
      </c>
      <c r="M23">
        <v>3.9329999999999997E-2</v>
      </c>
      <c r="N23">
        <v>3.6990000000000002E-2</v>
      </c>
      <c r="O23">
        <v>3.5069999999999997E-2</v>
      </c>
      <c r="P23">
        <v>3.3320000000000002E-2</v>
      </c>
      <c r="Q23">
        <v>3.1669999999999997E-2</v>
      </c>
      <c r="R23">
        <v>3.0130000000000001E-2</v>
      </c>
      <c r="S23">
        <v>2.8680000000000001E-2</v>
      </c>
      <c r="T23">
        <v>2.733E-2</v>
      </c>
      <c r="U23">
        <v>2.606E-2</v>
      </c>
      <c r="V23">
        <v>2.4879999999999999E-2</v>
      </c>
      <c r="W23">
        <v>2.3769999999999999E-2</v>
      </c>
      <c r="X23">
        <v>2.273E-2</v>
      </c>
      <c r="Y23">
        <v>2.1749999999999999E-2</v>
      </c>
      <c r="Z23">
        <v>2.0830000000000001E-2</v>
      </c>
      <c r="AA23">
        <v>1.9970000000000002E-2</v>
      </c>
      <c r="AB23">
        <v>1.916E-2</v>
      </c>
      <c r="AC23">
        <v>1.84E-2</v>
      </c>
      <c r="AD23">
        <v>1.7690000000000001E-2</v>
      </c>
      <c r="AE23">
        <v>1.703E-2</v>
      </c>
      <c r="AF23">
        <v>1.6420000000000001E-2</v>
      </c>
      <c r="AG23">
        <v>1.584E-2</v>
      </c>
      <c r="AH23">
        <v>1.5310000000000001E-2</v>
      </c>
      <c r="AI23">
        <v>1.482E-2</v>
      </c>
      <c r="AJ23">
        <v>1.4370000000000001E-2</v>
      </c>
      <c r="AK23">
        <v>1.3950000000000001E-2</v>
      </c>
      <c r="AL23">
        <v>1.357E-2</v>
      </c>
      <c r="AM23">
        <v>1.321E-2</v>
      </c>
      <c r="AN23">
        <v>1.289E-2</v>
      </c>
      <c r="AO23">
        <v>1.259E-2</v>
      </c>
      <c r="AP23">
        <v>1.2319999999999999E-2</v>
      </c>
      <c r="AQ23">
        <v>1.2070000000000001E-2</v>
      </c>
      <c r="AR23">
        <v>1.184E-2</v>
      </c>
      <c r="AS23">
        <v>1.163E-2</v>
      </c>
      <c r="AT23">
        <v>1.1440000000000001E-2</v>
      </c>
      <c r="AU23">
        <v>1.1270000000000001E-2</v>
      </c>
      <c r="AV23">
        <v>1.11E-2</v>
      </c>
      <c r="AW23">
        <v>1.095E-2</v>
      </c>
      <c r="AX23">
        <v>1.081E-2</v>
      </c>
      <c r="AY23">
        <v>1.0670000000000001E-2</v>
      </c>
      <c r="AZ23">
        <v>1.0540000000000001E-2</v>
      </c>
      <c r="BA23">
        <v>1.0410000000000001E-2</v>
      </c>
      <c r="BB23">
        <v>1.0279999999999999E-2</v>
      </c>
      <c r="BC23">
        <v>1.0149999999999999E-2</v>
      </c>
      <c r="BD23">
        <v>1.0019999999999999E-2</v>
      </c>
      <c r="BE23">
        <v>9.8829999999999994E-3</v>
      </c>
      <c r="BF23">
        <v>9.7450000000000002E-3</v>
      </c>
      <c r="BG23">
        <v>9.6050000000000007E-3</v>
      </c>
      <c r="BH23">
        <v>9.4629999999999992E-3</v>
      </c>
      <c r="BI23">
        <v>9.3209999999999994E-3</v>
      </c>
      <c r="BJ23">
        <v>9.1769999999999994E-3</v>
      </c>
      <c r="BK23">
        <v>9.0320000000000001E-3</v>
      </c>
      <c r="BL23">
        <v>8.8870000000000008E-3</v>
      </c>
      <c r="BM23">
        <v>8.7430000000000008E-3</v>
      </c>
      <c r="BN23">
        <v>8.5979999999999997E-3</v>
      </c>
      <c r="BO23">
        <v>8.4550000000000007E-3</v>
      </c>
      <c r="BP23">
        <v>8.3129999999999992E-3</v>
      </c>
      <c r="BQ23">
        <v>8.1729999999999997E-3</v>
      </c>
      <c r="BR23">
        <v>8.0350000000000005E-3</v>
      </c>
      <c r="BS23">
        <v>7.8989999999999998E-3</v>
      </c>
      <c r="BT23">
        <v>7.7669999999999996E-3</v>
      </c>
      <c r="BU23">
        <v>7.6369999999999997E-3</v>
      </c>
      <c r="BV23">
        <v>7.5110000000000003E-3</v>
      </c>
      <c r="BW23">
        <v>7.3889999999999997E-3</v>
      </c>
      <c r="BX23">
        <v>7.2709999999999997E-3</v>
      </c>
      <c r="BY23">
        <v>7.1570000000000002E-3</v>
      </c>
      <c r="BZ23">
        <v>7.0470000000000003E-3</v>
      </c>
      <c r="CA23">
        <v>6.9420000000000003E-3</v>
      </c>
      <c r="CB23">
        <v>6.8399999999999997E-3</v>
      </c>
      <c r="CC23">
        <v>6.7409999999999996E-3</v>
      </c>
      <c r="CD23">
        <v>6.646E-3</v>
      </c>
      <c r="CE23">
        <v>6.5550000000000001E-3</v>
      </c>
      <c r="CF23">
        <v>6.4660000000000004E-3</v>
      </c>
      <c r="CG23">
        <v>6.3810000000000004E-3</v>
      </c>
      <c r="CH23">
        <v>6.2979999999999998E-3</v>
      </c>
      <c r="CI23">
        <v>6.2189999999999997E-3</v>
      </c>
      <c r="CJ23">
        <v>6.1419999999999999E-3</v>
      </c>
      <c r="CK23">
        <v>6.0670000000000003E-3</v>
      </c>
      <c r="CL23">
        <v>5.9950000000000003E-3</v>
      </c>
      <c r="CM23">
        <v>5.9239999999999996E-3</v>
      </c>
      <c r="CN23">
        <v>5.8560000000000001E-3</v>
      </c>
      <c r="CO23">
        <v>5.79E-3</v>
      </c>
      <c r="CP23">
        <v>5.7250000000000001E-3</v>
      </c>
      <c r="CQ23">
        <v>5.6620000000000004E-3</v>
      </c>
      <c r="CR23">
        <v>5.6010000000000001E-3</v>
      </c>
      <c r="CS23">
        <v>5.5409999999999999E-3</v>
      </c>
      <c r="CT23">
        <v>5.4819999999999999E-3</v>
      </c>
      <c r="CU23">
        <v>5.424E-3</v>
      </c>
      <c r="CV23">
        <v>5.3660000000000001E-3</v>
      </c>
      <c r="CW23">
        <v>5.3099999999999996E-3</v>
      </c>
      <c r="CX23">
        <v>5.254E-3</v>
      </c>
      <c r="CY23">
        <v>5.1989999999999996E-3</v>
      </c>
      <c r="CZ23">
        <v>5.1440000000000001E-3</v>
      </c>
      <c r="DA23">
        <v>5.0889999999999998E-3</v>
      </c>
    </row>
    <row r="24" spans="1:105" x14ac:dyDescent="0.25">
      <c r="A24">
        <v>6</v>
      </c>
      <c r="B24" t="s">
        <v>18</v>
      </c>
      <c r="C24" t="s">
        <v>32</v>
      </c>
      <c r="D24" t="s">
        <v>3</v>
      </c>
      <c r="E24" t="s">
        <v>54</v>
      </c>
      <c r="F24">
        <v>10.06</v>
      </c>
      <c r="G24">
        <v>9.0850000000000009</v>
      </c>
      <c r="H24">
        <v>8.1470000000000002</v>
      </c>
      <c r="I24">
        <v>7.2869999999999999</v>
      </c>
      <c r="J24">
        <v>6.5419999999999998</v>
      </c>
      <c r="K24">
        <v>5.94</v>
      </c>
      <c r="L24">
        <v>5.4649999999999999</v>
      </c>
      <c r="M24">
        <v>5.09</v>
      </c>
      <c r="N24">
        <v>4.7889999999999997</v>
      </c>
      <c r="O24">
        <v>4.5339999999999998</v>
      </c>
      <c r="P24">
        <v>4.3040000000000003</v>
      </c>
      <c r="Q24">
        <v>4.0919999999999996</v>
      </c>
      <c r="R24">
        <v>3.8969999999999998</v>
      </c>
      <c r="S24">
        <v>3.718</v>
      </c>
      <c r="T24">
        <v>3.5539999999999998</v>
      </c>
      <c r="U24">
        <v>3.4020000000000001</v>
      </c>
      <c r="V24">
        <v>3.262</v>
      </c>
      <c r="W24">
        <v>3.1320000000000001</v>
      </c>
      <c r="X24">
        <v>3.0110000000000001</v>
      </c>
      <c r="Y24">
        <v>2.8969999999999998</v>
      </c>
      <c r="Z24">
        <v>2.7890000000000001</v>
      </c>
      <c r="AA24">
        <v>2.6869999999999998</v>
      </c>
      <c r="AB24">
        <v>2.5910000000000002</v>
      </c>
      <c r="AC24">
        <v>2.5009999999999999</v>
      </c>
      <c r="AD24">
        <v>2.415</v>
      </c>
      <c r="AE24">
        <v>2.335</v>
      </c>
      <c r="AF24">
        <v>2.2589999999999999</v>
      </c>
      <c r="AG24">
        <v>2.1880000000000002</v>
      </c>
      <c r="AH24">
        <v>2.1219999999999999</v>
      </c>
      <c r="AI24">
        <v>2.0590000000000002</v>
      </c>
      <c r="AJ24">
        <v>2.0009999999999999</v>
      </c>
      <c r="AK24">
        <v>1.946</v>
      </c>
      <c r="AL24">
        <v>1.895</v>
      </c>
      <c r="AM24">
        <v>1.8480000000000001</v>
      </c>
      <c r="AN24">
        <v>1.804</v>
      </c>
      <c r="AO24">
        <v>1.762</v>
      </c>
      <c r="AP24">
        <v>1.724</v>
      </c>
      <c r="AQ24">
        <v>1.6879999999999999</v>
      </c>
      <c r="AR24">
        <v>1.6539999999999999</v>
      </c>
      <c r="AS24">
        <v>1.623</v>
      </c>
      <c r="AT24">
        <v>1.5940000000000001</v>
      </c>
      <c r="AU24">
        <v>1.5660000000000001</v>
      </c>
      <c r="AV24">
        <v>1.54</v>
      </c>
      <c r="AW24">
        <v>1.516</v>
      </c>
      <c r="AX24">
        <v>1.492</v>
      </c>
      <c r="AY24">
        <v>1.47</v>
      </c>
      <c r="AZ24">
        <v>1.448</v>
      </c>
      <c r="BA24">
        <v>1.427</v>
      </c>
      <c r="BB24">
        <v>1.407</v>
      </c>
      <c r="BC24">
        <v>1.3859999999999999</v>
      </c>
      <c r="BD24">
        <v>1.3660000000000001</v>
      </c>
      <c r="BE24">
        <v>1.345</v>
      </c>
      <c r="BF24">
        <v>1.325</v>
      </c>
      <c r="BG24">
        <v>1.3049999999999999</v>
      </c>
      <c r="BH24">
        <v>1.284</v>
      </c>
      <c r="BI24">
        <v>1.264</v>
      </c>
      <c r="BJ24">
        <v>1.244</v>
      </c>
      <c r="BK24">
        <v>1.224</v>
      </c>
      <c r="BL24">
        <v>1.2050000000000001</v>
      </c>
      <c r="BM24">
        <v>1.1850000000000001</v>
      </c>
      <c r="BN24">
        <v>1.1659999999999999</v>
      </c>
      <c r="BO24">
        <v>1.147</v>
      </c>
      <c r="BP24">
        <v>1.1279999999999999</v>
      </c>
      <c r="BQ24">
        <v>1.1100000000000001</v>
      </c>
      <c r="BR24">
        <v>1.0920000000000001</v>
      </c>
      <c r="BS24">
        <v>1.0740000000000001</v>
      </c>
      <c r="BT24">
        <v>1.0569999999999999</v>
      </c>
      <c r="BU24">
        <v>1.04</v>
      </c>
      <c r="BV24">
        <v>1.024</v>
      </c>
      <c r="BW24">
        <v>1.008</v>
      </c>
      <c r="BX24">
        <v>0.99250000000000005</v>
      </c>
      <c r="BY24">
        <v>0.97760000000000002</v>
      </c>
      <c r="BZ24">
        <v>0.96309999999999996</v>
      </c>
      <c r="CA24">
        <v>0.94910000000000005</v>
      </c>
      <c r="CB24">
        <v>0.93559999999999999</v>
      </c>
      <c r="CC24">
        <v>0.9224</v>
      </c>
      <c r="CD24">
        <v>0.90969999999999995</v>
      </c>
      <c r="CE24">
        <v>0.89729999999999999</v>
      </c>
      <c r="CF24">
        <v>0.88529999999999998</v>
      </c>
      <c r="CG24">
        <v>0.87370000000000003</v>
      </c>
      <c r="CH24">
        <v>0.86240000000000006</v>
      </c>
      <c r="CI24">
        <v>0.85140000000000005</v>
      </c>
      <c r="CJ24">
        <v>0.8407</v>
      </c>
      <c r="CK24">
        <v>0.83030000000000004</v>
      </c>
      <c r="CL24">
        <v>0.82020000000000004</v>
      </c>
      <c r="CM24">
        <v>0.81030000000000002</v>
      </c>
      <c r="CN24">
        <v>0.80069999999999997</v>
      </c>
      <c r="CO24">
        <v>0.79120000000000001</v>
      </c>
      <c r="CP24">
        <v>0.78200000000000003</v>
      </c>
      <c r="CQ24">
        <v>0.77290000000000003</v>
      </c>
      <c r="CR24">
        <v>0.7641</v>
      </c>
      <c r="CS24">
        <v>0.75529999999999997</v>
      </c>
      <c r="CT24">
        <v>0.74670000000000003</v>
      </c>
      <c r="CU24">
        <v>0.73829999999999996</v>
      </c>
      <c r="CV24">
        <v>0.72989999999999999</v>
      </c>
      <c r="CW24">
        <v>0.72160000000000002</v>
      </c>
      <c r="CX24">
        <v>0.71340000000000003</v>
      </c>
      <c r="CY24">
        <v>0.70520000000000005</v>
      </c>
      <c r="CZ24">
        <v>0.69699999999999995</v>
      </c>
      <c r="DA24">
        <v>0.68889999999999996</v>
      </c>
    </row>
    <row r="25" spans="1:105" x14ac:dyDescent="0.25">
      <c r="A25">
        <v>6</v>
      </c>
      <c r="B25" t="s">
        <v>18</v>
      </c>
      <c r="C25" t="s">
        <v>32</v>
      </c>
      <c r="D25" t="s">
        <v>2</v>
      </c>
      <c r="E25" t="s">
        <v>55</v>
      </c>
      <c r="F25">
        <v>5.266</v>
      </c>
      <c r="G25">
        <v>4.7050000000000001</v>
      </c>
      <c r="H25">
        <v>4.1680000000000001</v>
      </c>
      <c r="I25">
        <v>3.68</v>
      </c>
      <c r="J25">
        <v>3.2629999999999999</v>
      </c>
      <c r="K25">
        <v>2.9350000000000001</v>
      </c>
      <c r="L25">
        <v>2.6850000000000001</v>
      </c>
      <c r="M25">
        <v>2.4950000000000001</v>
      </c>
      <c r="N25">
        <v>2.3479999999999999</v>
      </c>
      <c r="O25">
        <v>2.2269999999999999</v>
      </c>
      <c r="P25">
        <v>2.1160000000000001</v>
      </c>
      <c r="Q25">
        <v>2.012</v>
      </c>
      <c r="R25">
        <v>1.915</v>
      </c>
      <c r="S25">
        <v>1.825</v>
      </c>
      <c r="T25">
        <v>1.74</v>
      </c>
      <c r="U25">
        <v>1.661</v>
      </c>
      <c r="V25">
        <v>1.587</v>
      </c>
      <c r="W25">
        <v>1.518</v>
      </c>
      <c r="X25">
        <v>1.4530000000000001</v>
      </c>
      <c r="Y25">
        <v>1.3919999999999999</v>
      </c>
      <c r="Z25">
        <v>1.335</v>
      </c>
      <c r="AA25">
        <v>1.2809999999999999</v>
      </c>
      <c r="AB25">
        <v>1.23</v>
      </c>
      <c r="AC25">
        <v>1.1830000000000001</v>
      </c>
      <c r="AD25">
        <v>1.139</v>
      </c>
      <c r="AE25">
        <v>1.097</v>
      </c>
      <c r="AF25">
        <v>1.0589999999999999</v>
      </c>
      <c r="AG25">
        <v>1.0229999999999999</v>
      </c>
      <c r="AH25">
        <v>0.98929999999999996</v>
      </c>
      <c r="AI25">
        <v>0.95840000000000003</v>
      </c>
      <c r="AJ25">
        <v>0.92969999999999997</v>
      </c>
      <c r="AK25">
        <v>0.9032</v>
      </c>
      <c r="AL25">
        <v>0.87880000000000003</v>
      </c>
      <c r="AM25">
        <v>0.85629999999999995</v>
      </c>
      <c r="AN25">
        <v>0.83560000000000001</v>
      </c>
      <c r="AO25">
        <v>0.81659999999999999</v>
      </c>
      <c r="AP25">
        <v>0.79920000000000002</v>
      </c>
      <c r="AQ25">
        <v>0.78320000000000001</v>
      </c>
      <c r="AR25">
        <v>0.76849999999999996</v>
      </c>
      <c r="AS25">
        <v>0.755</v>
      </c>
      <c r="AT25">
        <v>0.74250000000000005</v>
      </c>
      <c r="AU25">
        <v>0.73099999999999998</v>
      </c>
      <c r="AV25">
        <v>0.72040000000000004</v>
      </c>
      <c r="AW25">
        <v>0.71040000000000003</v>
      </c>
      <c r="AX25">
        <v>0.70089999999999997</v>
      </c>
      <c r="AY25">
        <v>0.69199999999999995</v>
      </c>
      <c r="AZ25">
        <v>0.68330000000000002</v>
      </c>
      <c r="BA25">
        <v>0.67479999999999996</v>
      </c>
      <c r="BB25">
        <v>0.66639999999999999</v>
      </c>
      <c r="BC25">
        <v>0.65800000000000003</v>
      </c>
      <c r="BD25">
        <v>0.64939999999999998</v>
      </c>
      <c r="BE25">
        <v>0.64059999999999995</v>
      </c>
      <c r="BF25">
        <v>0.63180000000000003</v>
      </c>
      <c r="BG25">
        <v>0.62280000000000002</v>
      </c>
      <c r="BH25">
        <v>0.61370000000000002</v>
      </c>
      <c r="BI25">
        <v>0.60460000000000003</v>
      </c>
      <c r="BJ25">
        <v>0.59540000000000004</v>
      </c>
      <c r="BK25">
        <v>0.58620000000000005</v>
      </c>
      <c r="BL25">
        <v>0.57699999999999996</v>
      </c>
      <c r="BM25">
        <v>0.56779999999999997</v>
      </c>
      <c r="BN25">
        <v>0.55859999999999999</v>
      </c>
      <c r="BO25">
        <v>0.54959999999999998</v>
      </c>
      <c r="BP25">
        <v>0.54059999999999997</v>
      </c>
      <c r="BQ25">
        <v>0.53169999999999995</v>
      </c>
      <c r="BR25">
        <v>0.52300000000000002</v>
      </c>
      <c r="BS25">
        <v>0.51439999999999997</v>
      </c>
      <c r="BT25">
        <v>0.50609999999999999</v>
      </c>
      <c r="BU25">
        <v>0.49790000000000001</v>
      </c>
      <c r="BV25">
        <v>0.4899</v>
      </c>
      <c r="BW25">
        <v>0.48220000000000002</v>
      </c>
      <c r="BX25">
        <v>0.47470000000000001</v>
      </c>
      <c r="BY25">
        <v>0.46750000000000003</v>
      </c>
      <c r="BZ25">
        <v>0.46060000000000001</v>
      </c>
      <c r="CA25">
        <v>0.45390000000000003</v>
      </c>
      <c r="CB25">
        <v>0.44740000000000002</v>
      </c>
      <c r="CC25">
        <v>0.44109999999999999</v>
      </c>
      <c r="CD25">
        <v>0.43509999999999999</v>
      </c>
      <c r="CE25">
        <v>0.42930000000000001</v>
      </c>
      <c r="CF25">
        <v>0.42359999999999998</v>
      </c>
      <c r="CG25">
        <v>0.41820000000000002</v>
      </c>
      <c r="CH25">
        <v>0.41289999999999999</v>
      </c>
      <c r="CI25">
        <v>0.4078</v>
      </c>
      <c r="CJ25">
        <v>0.40289999999999998</v>
      </c>
      <c r="CK25">
        <v>0.39810000000000001</v>
      </c>
      <c r="CL25">
        <v>0.39350000000000002</v>
      </c>
      <c r="CM25">
        <v>0.38890000000000002</v>
      </c>
      <c r="CN25">
        <v>0.3846</v>
      </c>
      <c r="CO25">
        <v>0.38030000000000003</v>
      </c>
      <c r="CP25">
        <v>0.37609999999999999</v>
      </c>
      <c r="CQ25">
        <v>0.37209999999999999</v>
      </c>
      <c r="CR25">
        <v>0.36809999999999998</v>
      </c>
      <c r="CS25">
        <v>0.36420000000000002</v>
      </c>
      <c r="CT25">
        <v>0.3604</v>
      </c>
      <c r="CU25">
        <v>0.35659999999999997</v>
      </c>
      <c r="CV25">
        <v>0.35289999999999999</v>
      </c>
      <c r="CW25">
        <v>0.34920000000000001</v>
      </c>
      <c r="CX25">
        <v>0.34560000000000002</v>
      </c>
      <c r="CY25">
        <v>0.34200000000000003</v>
      </c>
      <c r="CZ25">
        <v>0.33839999999999998</v>
      </c>
      <c r="DA25">
        <v>0.33489999999999998</v>
      </c>
    </row>
    <row r="26" spans="1:105" x14ac:dyDescent="0.25">
      <c r="A26">
        <v>7</v>
      </c>
      <c r="B26" t="s">
        <v>22</v>
      </c>
      <c r="C26" t="s">
        <v>29</v>
      </c>
      <c r="D26" t="s">
        <v>5</v>
      </c>
      <c r="E26" t="s">
        <v>56</v>
      </c>
      <c r="F26">
        <v>0.21029999999999999</v>
      </c>
      <c r="G26">
        <v>0.18640000000000001</v>
      </c>
      <c r="H26">
        <v>0.1636</v>
      </c>
      <c r="I26">
        <v>0.1429</v>
      </c>
      <c r="J26">
        <v>0.1255</v>
      </c>
      <c r="K26">
        <v>0.11219999999999999</v>
      </c>
      <c r="L26">
        <v>0.1024</v>
      </c>
      <c r="M26">
        <v>9.5219999999999999E-2</v>
      </c>
      <c r="N26">
        <v>8.9899999999999994E-2</v>
      </c>
      <c r="O26">
        <v>8.5580000000000003E-2</v>
      </c>
      <c r="P26">
        <v>8.1540000000000001E-2</v>
      </c>
      <c r="Q26">
        <v>7.7660000000000007E-2</v>
      </c>
      <c r="R26">
        <v>7.3929999999999996E-2</v>
      </c>
      <c r="S26">
        <v>7.0349999999999996E-2</v>
      </c>
      <c r="T26">
        <v>6.6930000000000003E-2</v>
      </c>
      <c r="U26">
        <v>6.3659999999999994E-2</v>
      </c>
      <c r="V26">
        <v>6.055E-2</v>
      </c>
      <c r="W26">
        <v>5.7590000000000002E-2</v>
      </c>
      <c r="X26">
        <v>5.4789999999999998E-2</v>
      </c>
      <c r="Y26">
        <v>5.2159999999999998E-2</v>
      </c>
      <c r="Z26">
        <v>4.9669999999999999E-2</v>
      </c>
      <c r="AA26">
        <v>4.7350000000000003E-2</v>
      </c>
      <c r="AB26">
        <v>4.5170000000000002E-2</v>
      </c>
      <c r="AC26">
        <v>4.3130000000000002E-2</v>
      </c>
      <c r="AD26">
        <v>4.1230000000000003E-2</v>
      </c>
      <c r="AE26">
        <v>3.9460000000000002E-2</v>
      </c>
      <c r="AF26">
        <v>3.7819999999999999E-2</v>
      </c>
      <c r="AG26">
        <v>3.6299999999999999E-2</v>
      </c>
      <c r="AH26">
        <v>3.4889999999999997E-2</v>
      </c>
      <c r="AI26">
        <v>3.3590000000000002E-2</v>
      </c>
      <c r="AJ26">
        <v>3.2390000000000002E-2</v>
      </c>
      <c r="AK26">
        <v>3.1289999999999998E-2</v>
      </c>
      <c r="AL26">
        <v>3.0280000000000001E-2</v>
      </c>
      <c r="AM26">
        <v>2.9360000000000001E-2</v>
      </c>
      <c r="AN26">
        <v>2.852E-2</v>
      </c>
      <c r="AO26">
        <v>2.775E-2</v>
      </c>
      <c r="AP26">
        <v>2.7050000000000001E-2</v>
      </c>
      <c r="AQ26">
        <v>2.6409999999999999E-2</v>
      </c>
      <c r="AR26">
        <v>2.5839999999999998E-2</v>
      </c>
      <c r="AS26">
        <v>2.5309999999999999E-2</v>
      </c>
      <c r="AT26">
        <v>2.4830000000000001E-2</v>
      </c>
      <c r="AU26">
        <v>2.4389999999999998E-2</v>
      </c>
      <c r="AV26">
        <v>2.3990000000000001E-2</v>
      </c>
      <c r="AW26">
        <v>2.3609999999999999E-2</v>
      </c>
      <c r="AX26">
        <v>2.3259999999999999E-2</v>
      </c>
      <c r="AY26">
        <v>2.2929999999999999E-2</v>
      </c>
      <c r="AZ26">
        <v>2.2610000000000002E-2</v>
      </c>
      <c r="BA26">
        <v>2.23E-2</v>
      </c>
      <c r="BB26">
        <v>2.198E-2</v>
      </c>
      <c r="BC26">
        <v>2.1669999999999998E-2</v>
      </c>
      <c r="BD26">
        <v>2.1340000000000001E-2</v>
      </c>
      <c r="BE26">
        <v>2.1010000000000001E-2</v>
      </c>
      <c r="BF26">
        <v>2.0660000000000001E-2</v>
      </c>
      <c r="BG26">
        <v>2.0310000000000002E-2</v>
      </c>
      <c r="BH26">
        <v>1.9959999999999999E-2</v>
      </c>
      <c r="BI26">
        <v>1.9599999999999999E-2</v>
      </c>
      <c r="BJ26">
        <v>1.924E-2</v>
      </c>
      <c r="BK26">
        <v>1.8870000000000001E-2</v>
      </c>
      <c r="BL26">
        <v>1.8499999999999999E-2</v>
      </c>
      <c r="BM26">
        <v>1.814E-2</v>
      </c>
      <c r="BN26">
        <v>1.7770000000000001E-2</v>
      </c>
      <c r="BO26">
        <v>1.7409999999999998E-2</v>
      </c>
      <c r="BP26">
        <v>1.7049999999999999E-2</v>
      </c>
      <c r="BQ26">
        <v>1.669E-2</v>
      </c>
      <c r="BR26">
        <v>1.634E-2</v>
      </c>
      <c r="BS26">
        <v>1.6E-2</v>
      </c>
      <c r="BT26">
        <v>1.567E-2</v>
      </c>
      <c r="BU26">
        <v>1.5339999999999999E-2</v>
      </c>
      <c r="BV26">
        <v>1.502E-2</v>
      </c>
      <c r="BW26">
        <v>1.472E-2</v>
      </c>
      <c r="BX26">
        <v>1.443E-2</v>
      </c>
      <c r="BY26">
        <v>1.414E-2</v>
      </c>
      <c r="BZ26">
        <v>1.388E-2</v>
      </c>
      <c r="CA26">
        <v>1.362E-2</v>
      </c>
      <c r="CB26">
        <v>1.337E-2</v>
      </c>
      <c r="CC26">
        <v>1.3129999999999999E-2</v>
      </c>
      <c r="CD26">
        <v>1.291E-2</v>
      </c>
      <c r="CE26">
        <v>1.269E-2</v>
      </c>
      <c r="CF26">
        <v>1.248E-2</v>
      </c>
      <c r="CG26">
        <v>1.2279999999999999E-2</v>
      </c>
      <c r="CH26">
        <v>1.209E-2</v>
      </c>
      <c r="CI26">
        <v>1.191E-2</v>
      </c>
      <c r="CJ26">
        <v>1.1730000000000001E-2</v>
      </c>
      <c r="CK26">
        <v>1.1560000000000001E-2</v>
      </c>
      <c r="CL26">
        <v>1.14E-2</v>
      </c>
      <c r="CM26">
        <v>1.124E-2</v>
      </c>
      <c r="CN26">
        <v>1.1089999999999999E-2</v>
      </c>
      <c r="CO26">
        <v>1.094E-2</v>
      </c>
      <c r="CP26">
        <v>1.0800000000000001E-2</v>
      </c>
      <c r="CQ26">
        <v>1.0670000000000001E-2</v>
      </c>
      <c r="CR26">
        <v>1.0540000000000001E-2</v>
      </c>
      <c r="CS26">
        <v>1.0410000000000001E-2</v>
      </c>
      <c r="CT26">
        <v>1.0279999999999999E-2</v>
      </c>
      <c r="CU26">
        <v>1.0160000000000001E-2</v>
      </c>
      <c r="CV26">
        <v>1.004E-2</v>
      </c>
      <c r="CW26">
        <v>9.9249999999999998E-3</v>
      </c>
      <c r="CX26">
        <v>9.809E-3</v>
      </c>
      <c r="CY26">
        <v>9.6950000000000005E-3</v>
      </c>
      <c r="CZ26">
        <v>9.5809999999999992E-3</v>
      </c>
      <c r="DA26">
        <v>9.4680000000000007E-3</v>
      </c>
    </row>
    <row r="27" spans="1:105" x14ac:dyDescent="0.25">
      <c r="A27">
        <v>7</v>
      </c>
      <c r="B27" t="s">
        <v>22</v>
      </c>
      <c r="C27" t="s">
        <v>29</v>
      </c>
      <c r="D27" t="s">
        <v>4</v>
      </c>
      <c r="E27" t="s">
        <v>57</v>
      </c>
      <c r="F27">
        <v>0.19989999999999999</v>
      </c>
      <c r="G27">
        <v>0.17680000000000001</v>
      </c>
      <c r="H27">
        <v>0.1547</v>
      </c>
      <c r="I27">
        <v>0.13469999999999999</v>
      </c>
      <c r="J27">
        <v>0.1178</v>
      </c>
      <c r="K27">
        <v>0.1048</v>
      </c>
      <c r="L27">
        <v>9.5189999999999997E-2</v>
      </c>
      <c r="M27">
        <v>8.8150000000000006E-2</v>
      </c>
      <c r="N27">
        <v>8.2890000000000005E-2</v>
      </c>
      <c r="O27">
        <v>7.8600000000000003E-2</v>
      </c>
      <c r="P27">
        <v>7.4620000000000006E-2</v>
      </c>
      <c r="Q27">
        <v>7.0809999999999998E-2</v>
      </c>
      <c r="R27">
        <v>6.7169999999999994E-2</v>
      </c>
      <c r="S27">
        <v>6.3700000000000007E-2</v>
      </c>
      <c r="T27">
        <v>6.0389999999999999E-2</v>
      </c>
      <c r="U27">
        <v>5.7250000000000002E-2</v>
      </c>
      <c r="V27">
        <v>5.4260000000000003E-2</v>
      </c>
      <c r="W27">
        <v>5.144E-2</v>
      </c>
      <c r="X27">
        <v>4.8770000000000001E-2</v>
      </c>
      <c r="Y27">
        <v>4.6260000000000003E-2</v>
      </c>
      <c r="Z27">
        <v>4.3909999999999998E-2</v>
      </c>
      <c r="AA27">
        <v>4.1700000000000001E-2</v>
      </c>
      <c r="AB27">
        <v>3.9629999999999999E-2</v>
      </c>
      <c r="AC27">
        <v>3.7699999999999997E-2</v>
      </c>
      <c r="AD27">
        <v>3.5900000000000001E-2</v>
      </c>
      <c r="AE27">
        <v>3.4229999999999997E-2</v>
      </c>
      <c r="AF27">
        <v>3.2680000000000001E-2</v>
      </c>
      <c r="AG27">
        <v>3.124E-2</v>
      </c>
      <c r="AH27">
        <v>2.9909999999999999E-2</v>
      </c>
      <c r="AI27">
        <v>2.869E-2</v>
      </c>
      <c r="AJ27">
        <v>2.7570000000000001E-2</v>
      </c>
      <c r="AK27">
        <v>2.6540000000000001E-2</v>
      </c>
      <c r="AL27">
        <v>2.5590000000000002E-2</v>
      </c>
      <c r="AM27">
        <v>2.4729999999999999E-2</v>
      </c>
      <c r="AN27">
        <v>2.3949999999999999E-2</v>
      </c>
      <c r="AO27">
        <v>2.324E-2</v>
      </c>
      <c r="AP27">
        <v>2.2589999999999999E-2</v>
      </c>
      <c r="AQ27">
        <v>2.2009999999999998E-2</v>
      </c>
      <c r="AR27">
        <v>2.1479999999999999E-2</v>
      </c>
      <c r="AS27">
        <v>2.1000000000000001E-2</v>
      </c>
      <c r="AT27">
        <v>2.0559999999999998E-2</v>
      </c>
      <c r="AU27">
        <v>2.0160000000000001E-2</v>
      </c>
      <c r="AV27">
        <v>1.9800000000000002E-2</v>
      </c>
      <c r="AW27">
        <v>1.9460000000000002E-2</v>
      </c>
      <c r="AX27">
        <v>1.9140000000000001E-2</v>
      </c>
      <c r="AY27">
        <v>1.8839999999999999E-2</v>
      </c>
      <c r="AZ27">
        <v>1.856E-2</v>
      </c>
      <c r="BA27">
        <v>1.8270000000000002E-2</v>
      </c>
      <c r="BB27">
        <v>1.7989999999999999E-2</v>
      </c>
      <c r="BC27">
        <v>1.771E-2</v>
      </c>
      <c r="BD27">
        <v>1.7409999999999998E-2</v>
      </c>
      <c r="BE27">
        <v>1.711E-2</v>
      </c>
      <c r="BF27">
        <v>1.6789999999999999E-2</v>
      </c>
      <c r="BG27">
        <v>1.6469999999999999E-2</v>
      </c>
      <c r="BH27">
        <v>1.6140000000000002E-2</v>
      </c>
      <c r="BI27">
        <v>1.5810000000000001E-2</v>
      </c>
      <c r="BJ27">
        <v>1.5480000000000001E-2</v>
      </c>
      <c r="BK27">
        <v>1.5140000000000001E-2</v>
      </c>
      <c r="BL27">
        <v>1.4800000000000001E-2</v>
      </c>
      <c r="BM27">
        <v>1.4460000000000001E-2</v>
      </c>
      <c r="BN27">
        <v>1.4120000000000001E-2</v>
      </c>
      <c r="BO27">
        <v>1.3780000000000001E-2</v>
      </c>
      <c r="BP27">
        <v>1.345E-2</v>
      </c>
      <c r="BQ27">
        <v>1.312E-2</v>
      </c>
      <c r="BR27">
        <v>1.2789999999999999E-2</v>
      </c>
      <c r="BS27">
        <v>1.247E-2</v>
      </c>
      <c r="BT27">
        <v>1.2160000000000001E-2</v>
      </c>
      <c r="BU27">
        <v>1.1860000000000001E-2</v>
      </c>
      <c r="BV27">
        <v>1.157E-2</v>
      </c>
      <c r="BW27">
        <v>1.129E-2</v>
      </c>
      <c r="BX27">
        <v>1.102E-2</v>
      </c>
      <c r="BY27">
        <v>1.076E-2</v>
      </c>
      <c r="BZ27">
        <v>1.051E-2</v>
      </c>
      <c r="CA27">
        <v>1.0279999999999999E-2</v>
      </c>
      <c r="CB27">
        <v>1.005E-2</v>
      </c>
      <c r="CC27">
        <v>9.8379999999999995E-3</v>
      </c>
      <c r="CD27">
        <v>9.6329999999999992E-3</v>
      </c>
      <c r="CE27">
        <v>9.4380000000000002E-3</v>
      </c>
      <c r="CF27">
        <v>9.2510000000000005E-3</v>
      </c>
      <c r="CG27">
        <v>9.0729999999999995E-3</v>
      </c>
      <c r="CH27">
        <v>8.9029999999999995E-3</v>
      </c>
      <c r="CI27">
        <v>8.7410000000000005E-3</v>
      </c>
      <c r="CJ27">
        <v>8.5859999999999999E-3</v>
      </c>
      <c r="CK27">
        <v>8.4379999999999993E-3</v>
      </c>
      <c r="CL27">
        <v>8.2970000000000006E-3</v>
      </c>
      <c r="CM27">
        <v>8.1609999999999999E-3</v>
      </c>
      <c r="CN27">
        <v>8.0319999999999992E-3</v>
      </c>
      <c r="CO27">
        <v>7.9070000000000008E-3</v>
      </c>
      <c r="CP27">
        <v>7.7879999999999998E-3</v>
      </c>
      <c r="CQ27">
        <v>7.672E-3</v>
      </c>
      <c r="CR27">
        <v>7.561E-3</v>
      </c>
      <c r="CS27">
        <v>7.4539999999999997E-3</v>
      </c>
      <c r="CT27">
        <v>7.3499999999999998E-3</v>
      </c>
      <c r="CU27">
        <v>7.2480000000000001E-3</v>
      </c>
      <c r="CV27">
        <v>7.149E-3</v>
      </c>
      <c r="CW27">
        <v>7.0530000000000002E-3</v>
      </c>
      <c r="CX27">
        <v>6.9569999999999996E-3</v>
      </c>
      <c r="CY27">
        <v>6.8630000000000002E-3</v>
      </c>
      <c r="CZ27">
        <v>6.77E-3</v>
      </c>
      <c r="DA27">
        <v>6.6769999999999998E-3</v>
      </c>
    </row>
    <row r="28" spans="1:105" x14ac:dyDescent="0.25">
      <c r="A28">
        <v>7</v>
      </c>
      <c r="B28" t="s">
        <v>22</v>
      </c>
      <c r="C28" t="s">
        <v>32</v>
      </c>
      <c r="D28" t="s">
        <v>5</v>
      </c>
      <c r="E28" t="s">
        <v>58</v>
      </c>
      <c r="F28">
        <v>8.4949999999999992</v>
      </c>
      <c r="G28">
        <v>7.5640000000000001</v>
      </c>
      <c r="H28">
        <v>6.6749999999999998</v>
      </c>
      <c r="I28">
        <v>5.87</v>
      </c>
      <c r="J28">
        <v>5.19</v>
      </c>
      <c r="K28">
        <v>4.665</v>
      </c>
      <c r="L28">
        <v>4.2750000000000004</v>
      </c>
      <c r="M28">
        <v>3.988</v>
      </c>
      <c r="N28">
        <v>3.7730000000000001</v>
      </c>
      <c r="O28">
        <v>3.5960000000000001</v>
      </c>
      <c r="P28">
        <v>3.431</v>
      </c>
      <c r="Q28">
        <v>3.2730000000000001</v>
      </c>
      <c r="R28">
        <v>3.121</v>
      </c>
      <c r="S28">
        <v>2.976</v>
      </c>
      <c r="T28">
        <v>2.8380000000000001</v>
      </c>
      <c r="U28">
        <v>2.706</v>
      </c>
      <c r="V28">
        <v>2.581</v>
      </c>
      <c r="W28">
        <v>2.4620000000000002</v>
      </c>
      <c r="X28">
        <v>2.3490000000000002</v>
      </c>
      <c r="Y28">
        <v>2.2429999999999999</v>
      </c>
      <c r="Z28">
        <v>2.1429999999999998</v>
      </c>
      <c r="AA28">
        <v>2.0489999999999999</v>
      </c>
      <c r="AB28">
        <v>1.9610000000000001</v>
      </c>
      <c r="AC28">
        <v>1.8779999999999999</v>
      </c>
      <c r="AD28">
        <v>1.8009999999999999</v>
      </c>
      <c r="AE28">
        <v>1.7290000000000001</v>
      </c>
      <c r="AF28">
        <v>1.6619999999999999</v>
      </c>
      <c r="AG28">
        <v>1.599</v>
      </c>
      <c r="AH28">
        <v>1.5409999999999999</v>
      </c>
      <c r="AI28">
        <v>1.4870000000000001</v>
      </c>
      <c r="AJ28">
        <v>1.4379999999999999</v>
      </c>
      <c r="AK28">
        <v>1.3919999999999999</v>
      </c>
      <c r="AL28">
        <v>1.35</v>
      </c>
      <c r="AM28">
        <v>1.3109999999999999</v>
      </c>
      <c r="AN28">
        <v>1.2749999999999999</v>
      </c>
      <c r="AO28">
        <v>1.242</v>
      </c>
      <c r="AP28">
        <v>1.212</v>
      </c>
      <c r="AQ28">
        <v>1.1850000000000001</v>
      </c>
      <c r="AR28">
        <v>1.1599999999999999</v>
      </c>
      <c r="AS28">
        <v>1.137</v>
      </c>
      <c r="AT28">
        <v>1.115</v>
      </c>
      <c r="AU28">
        <v>1.0960000000000001</v>
      </c>
      <c r="AV28">
        <v>1.0780000000000001</v>
      </c>
      <c r="AW28">
        <v>1.0609999999999999</v>
      </c>
      <c r="AX28">
        <v>1.0449999999999999</v>
      </c>
      <c r="AY28">
        <v>1.03</v>
      </c>
      <c r="AZ28">
        <v>1.0149999999999999</v>
      </c>
      <c r="BA28">
        <v>1.0009999999999999</v>
      </c>
      <c r="BB28">
        <v>0.98640000000000005</v>
      </c>
      <c r="BC28">
        <v>0.97209999999999996</v>
      </c>
      <c r="BD28">
        <v>0.95740000000000003</v>
      </c>
      <c r="BE28">
        <v>0.9425</v>
      </c>
      <c r="BF28">
        <v>0.9274</v>
      </c>
      <c r="BG28">
        <v>0.91200000000000003</v>
      </c>
      <c r="BH28">
        <v>0.89639999999999997</v>
      </c>
      <c r="BI28">
        <v>0.88080000000000003</v>
      </c>
      <c r="BJ28">
        <v>0.86499999999999999</v>
      </c>
      <c r="BK28">
        <v>0.84930000000000005</v>
      </c>
      <c r="BL28">
        <v>0.83350000000000002</v>
      </c>
      <c r="BM28">
        <v>0.81769999999999998</v>
      </c>
      <c r="BN28">
        <v>0.80210000000000004</v>
      </c>
      <c r="BO28">
        <v>0.78659999999999997</v>
      </c>
      <c r="BP28">
        <v>0.7712</v>
      </c>
      <c r="BQ28">
        <v>0.75609999999999999</v>
      </c>
      <c r="BR28">
        <v>0.74119999999999997</v>
      </c>
      <c r="BS28">
        <v>0.72660000000000002</v>
      </c>
      <c r="BT28">
        <v>0.71230000000000004</v>
      </c>
      <c r="BU28">
        <v>0.69840000000000002</v>
      </c>
      <c r="BV28">
        <v>0.68489999999999995</v>
      </c>
      <c r="BW28">
        <v>0.67190000000000005</v>
      </c>
      <c r="BX28">
        <v>0.65939999999999999</v>
      </c>
      <c r="BY28">
        <v>0.64739999999999998</v>
      </c>
      <c r="BZ28">
        <v>0.63580000000000003</v>
      </c>
      <c r="CA28">
        <v>0.62470000000000003</v>
      </c>
      <c r="CB28">
        <v>0.61399999999999999</v>
      </c>
      <c r="CC28">
        <v>0.6038</v>
      </c>
      <c r="CD28">
        <v>0.59389999999999998</v>
      </c>
      <c r="CE28">
        <v>0.58450000000000002</v>
      </c>
      <c r="CF28">
        <v>0.57540000000000002</v>
      </c>
      <c r="CG28">
        <v>0.56659999999999999</v>
      </c>
      <c r="CH28">
        <v>0.55820000000000003</v>
      </c>
      <c r="CI28">
        <v>0.55010000000000003</v>
      </c>
      <c r="CJ28">
        <v>0.5423</v>
      </c>
      <c r="CK28">
        <v>0.53480000000000005</v>
      </c>
      <c r="CL28">
        <v>0.52759999999999996</v>
      </c>
      <c r="CM28">
        <v>0.52059999999999995</v>
      </c>
      <c r="CN28">
        <v>0.51380000000000003</v>
      </c>
      <c r="CO28">
        <v>0.50729999999999997</v>
      </c>
      <c r="CP28">
        <v>0.50090000000000001</v>
      </c>
      <c r="CQ28">
        <v>0.49480000000000002</v>
      </c>
      <c r="CR28">
        <v>0.48880000000000001</v>
      </c>
      <c r="CS28">
        <v>0.48299999999999998</v>
      </c>
      <c r="CT28">
        <v>0.4773</v>
      </c>
      <c r="CU28">
        <v>0.47170000000000001</v>
      </c>
      <c r="CV28">
        <v>0.4662</v>
      </c>
      <c r="CW28">
        <v>0.46079999999999999</v>
      </c>
      <c r="CX28">
        <v>0.45550000000000002</v>
      </c>
      <c r="CY28">
        <v>0.45019999999999999</v>
      </c>
      <c r="CZ28">
        <v>0.44500000000000001</v>
      </c>
      <c r="DA28">
        <v>0.43969999999999998</v>
      </c>
    </row>
    <row r="29" spans="1:105" x14ac:dyDescent="0.25">
      <c r="A29">
        <v>7</v>
      </c>
      <c r="B29" t="s">
        <v>22</v>
      </c>
      <c r="C29" t="s">
        <v>32</v>
      </c>
      <c r="D29" t="s">
        <v>4</v>
      </c>
      <c r="E29" t="s">
        <v>59</v>
      </c>
      <c r="F29">
        <v>7.4649999999999999</v>
      </c>
      <c r="G29">
        <v>6.6120000000000001</v>
      </c>
      <c r="H29">
        <v>5.7969999999999997</v>
      </c>
      <c r="I29">
        <v>5.0590000000000002</v>
      </c>
      <c r="J29">
        <v>4.4359999999999999</v>
      </c>
      <c r="K29">
        <v>3.956</v>
      </c>
      <c r="L29">
        <v>3.5990000000000002</v>
      </c>
      <c r="M29">
        <v>3.3380000000000001</v>
      </c>
      <c r="N29">
        <v>3.141</v>
      </c>
      <c r="O29">
        <v>2.9809999999999999</v>
      </c>
      <c r="P29">
        <v>2.831</v>
      </c>
      <c r="Q29">
        <v>2.6890000000000001</v>
      </c>
      <c r="R29">
        <v>2.5529999999999999</v>
      </c>
      <c r="S29">
        <v>2.423</v>
      </c>
      <c r="T29">
        <v>2.2989999999999999</v>
      </c>
      <c r="U29">
        <v>2.181</v>
      </c>
      <c r="V29">
        <v>2.0699999999999998</v>
      </c>
      <c r="W29">
        <v>1.964</v>
      </c>
      <c r="X29">
        <v>1.8640000000000001</v>
      </c>
      <c r="Y29">
        <v>1.7709999999999999</v>
      </c>
      <c r="Z29">
        <v>1.6819999999999999</v>
      </c>
      <c r="AA29">
        <v>1.6</v>
      </c>
      <c r="AB29">
        <v>1.522</v>
      </c>
      <c r="AC29">
        <v>1.45</v>
      </c>
      <c r="AD29">
        <v>1.3819999999999999</v>
      </c>
      <c r="AE29">
        <v>1.319</v>
      </c>
      <c r="AF29">
        <v>1.2609999999999999</v>
      </c>
      <c r="AG29">
        <v>1.2070000000000001</v>
      </c>
      <c r="AH29">
        <v>1.157</v>
      </c>
      <c r="AI29">
        <v>1.111</v>
      </c>
      <c r="AJ29">
        <v>1.069</v>
      </c>
      <c r="AK29">
        <v>1.03</v>
      </c>
      <c r="AL29">
        <v>0.99429999999999996</v>
      </c>
      <c r="AM29">
        <v>0.96179999999999999</v>
      </c>
      <c r="AN29">
        <v>0.93210000000000004</v>
      </c>
      <c r="AO29">
        <v>0.90510000000000002</v>
      </c>
      <c r="AP29">
        <v>0.88049999999999995</v>
      </c>
      <c r="AQ29">
        <v>0.85819999999999996</v>
      </c>
      <c r="AR29">
        <v>0.83789999999999998</v>
      </c>
      <c r="AS29">
        <v>0.81950000000000001</v>
      </c>
      <c r="AT29">
        <v>0.80269999999999997</v>
      </c>
      <c r="AU29">
        <v>0.78739999999999999</v>
      </c>
      <c r="AV29">
        <v>0.77329999999999999</v>
      </c>
      <c r="AW29">
        <v>0.76019999999999999</v>
      </c>
      <c r="AX29">
        <v>0.748</v>
      </c>
      <c r="AY29">
        <v>0.73650000000000004</v>
      </c>
      <c r="AZ29">
        <v>0.72529999999999994</v>
      </c>
      <c r="BA29">
        <v>0.71440000000000003</v>
      </c>
      <c r="BB29">
        <v>0.70350000000000001</v>
      </c>
      <c r="BC29">
        <v>0.6925</v>
      </c>
      <c r="BD29">
        <v>0.68110000000000004</v>
      </c>
      <c r="BE29">
        <v>0.66930000000000001</v>
      </c>
      <c r="BF29">
        <v>0.6573</v>
      </c>
      <c r="BG29">
        <v>0.64500000000000002</v>
      </c>
      <c r="BH29">
        <v>0.63249999999999995</v>
      </c>
      <c r="BI29">
        <v>0.61980000000000002</v>
      </c>
      <c r="BJ29">
        <v>0.60699999999999998</v>
      </c>
      <c r="BK29">
        <v>0.59409999999999996</v>
      </c>
      <c r="BL29">
        <v>0.58120000000000005</v>
      </c>
      <c r="BM29">
        <v>0.56830000000000003</v>
      </c>
      <c r="BN29">
        <v>0.5554</v>
      </c>
      <c r="BO29">
        <v>0.54249999999999998</v>
      </c>
      <c r="BP29">
        <v>0.52980000000000005</v>
      </c>
      <c r="BQ29">
        <v>0.51729999999999998</v>
      </c>
      <c r="BR29">
        <v>0.50490000000000002</v>
      </c>
      <c r="BS29">
        <v>0.49280000000000002</v>
      </c>
      <c r="BT29">
        <v>0.48099999999999998</v>
      </c>
      <c r="BU29">
        <v>0.46949999999999997</v>
      </c>
      <c r="BV29">
        <v>0.45839999999999997</v>
      </c>
      <c r="BW29">
        <v>0.44769999999999999</v>
      </c>
      <c r="BX29">
        <v>0.4375</v>
      </c>
      <c r="BY29">
        <v>0.42759999999999998</v>
      </c>
      <c r="BZ29">
        <v>0.41820000000000002</v>
      </c>
      <c r="CA29">
        <v>0.40920000000000001</v>
      </c>
      <c r="CB29">
        <v>0.4007</v>
      </c>
      <c r="CC29">
        <v>0.39240000000000003</v>
      </c>
      <c r="CD29">
        <v>0.3846</v>
      </c>
      <c r="CE29">
        <v>0.37709999999999999</v>
      </c>
      <c r="CF29">
        <v>0.36990000000000001</v>
      </c>
      <c r="CG29">
        <v>0.36299999999999999</v>
      </c>
      <c r="CH29">
        <v>0.35649999999999998</v>
      </c>
      <c r="CI29">
        <v>0.35020000000000001</v>
      </c>
      <c r="CJ29">
        <v>0.34420000000000001</v>
      </c>
      <c r="CK29">
        <v>0.33839999999999998</v>
      </c>
      <c r="CL29">
        <v>0.33289999999999997</v>
      </c>
      <c r="CM29">
        <v>0.32769999999999999</v>
      </c>
      <c r="CN29">
        <v>0.3226</v>
      </c>
      <c r="CO29">
        <v>0.31769999999999998</v>
      </c>
      <c r="CP29">
        <v>0.313</v>
      </c>
      <c r="CQ29">
        <v>0.3085</v>
      </c>
      <c r="CR29">
        <v>0.30409999999999998</v>
      </c>
      <c r="CS29">
        <v>0.2999</v>
      </c>
      <c r="CT29">
        <v>0.29580000000000001</v>
      </c>
      <c r="CU29">
        <v>0.2918</v>
      </c>
      <c r="CV29">
        <v>0.28789999999999999</v>
      </c>
      <c r="CW29">
        <v>0.28399999999999997</v>
      </c>
      <c r="CX29">
        <v>0.28029999999999999</v>
      </c>
      <c r="CY29">
        <v>0.27650000000000002</v>
      </c>
      <c r="CZ29">
        <v>0.27279999999999999</v>
      </c>
      <c r="DA29">
        <v>0.26910000000000001</v>
      </c>
    </row>
    <row r="30" spans="1:105" x14ac:dyDescent="0.25">
      <c r="A30">
        <v>8</v>
      </c>
      <c r="B30" t="s">
        <v>22</v>
      </c>
      <c r="C30" t="s">
        <v>29</v>
      </c>
      <c r="D30" t="s">
        <v>3</v>
      </c>
      <c r="E30" t="s">
        <v>60</v>
      </c>
      <c r="F30">
        <v>0.1167</v>
      </c>
      <c r="G30">
        <v>0.1056</v>
      </c>
      <c r="H30">
        <v>9.5030000000000003E-2</v>
      </c>
      <c r="I30">
        <v>8.5400000000000004E-2</v>
      </c>
      <c r="J30">
        <v>7.7210000000000001E-2</v>
      </c>
      <c r="K30">
        <v>7.0779999999999996E-2</v>
      </c>
      <c r="L30">
        <v>6.59E-2</v>
      </c>
      <c r="M30">
        <v>6.2199999999999998E-2</v>
      </c>
      <c r="N30">
        <v>5.9330000000000001E-2</v>
      </c>
      <c r="O30">
        <v>5.6919999999999998E-2</v>
      </c>
      <c r="P30">
        <v>5.4670000000000003E-2</v>
      </c>
      <c r="Q30">
        <v>5.2510000000000001E-2</v>
      </c>
      <c r="R30">
        <v>5.0450000000000002E-2</v>
      </c>
      <c r="S30">
        <v>4.8480000000000002E-2</v>
      </c>
      <c r="T30">
        <v>4.6609999999999999E-2</v>
      </c>
      <c r="U30">
        <v>4.4830000000000002E-2</v>
      </c>
      <c r="V30">
        <v>4.3130000000000002E-2</v>
      </c>
      <c r="W30">
        <v>4.1520000000000001E-2</v>
      </c>
      <c r="X30">
        <v>0.04</v>
      </c>
      <c r="Y30">
        <v>3.8550000000000001E-2</v>
      </c>
      <c r="Z30">
        <v>3.7190000000000001E-2</v>
      </c>
      <c r="AA30">
        <v>3.5909999999999997E-2</v>
      </c>
      <c r="AB30">
        <v>3.4700000000000002E-2</v>
      </c>
      <c r="AC30">
        <v>3.3570000000000003E-2</v>
      </c>
      <c r="AD30">
        <v>3.2500000000000001E-2</v>
      </c>
      <c r="AE30">
        <v>3.1510000000000003E-2</v>
      </c>
      <c r="AF30">
        <v>3.057E-2</v>
      </c>
      <c r="AG30">
        <v>2.9700000000000001E-2</v>
      </c>
      <c r="AH30">
        <v>2.8879999999999999E-2</v>
      </c>
      <c r="AI30">
        <v>2.8129999999999999E-2</v>
      </c>
      <c r="AJ30">
        <v>2.742E-2</v>
      </c>
      <c r="AK30">
        <v>2.6759999999999999E-2</v>
      </c>
      <c r="AL30">
        <v>2.6159999999999999E-2</v>
      </c>
      <c r="AM30">
        <v>2.5590000000000002E-2</v>
      </c>
      <c r="AN30">
        <v>2.5069999999999999E-2</v>
      </c>
      <c r="AO30">
        <v>2.4580000000000001E-2</v>
      </c>
      <c r="AP30">
        <v>2.4129999999999999E-2</v>
      </c>
      <c r="AQ30">
        <v>2.3720000000000001E-2</v>
      </c>
      <c r="AR30">
        <v>2.333E-2</v>
      </c>
      <c r="AS30">
        <v>2.298E-2</v>
      </c>
      <c r="AT30">
        <v>2.264E-2</v>
      </c>
      <c r="AU30">
        <v>2.2329999999999999E-2</v>
      </c>
      <c r="AV30">
        <v>2.2040000000000001E-2</v>
      </c>
      <c r="AW30">
        <v>2.1760000000000002E-2</v>
      </c>
      <c r="AX30">
        <v>2.1499999999999998E-2</v>
      </c>
      <c r="AY30">
        <v>2.1239999999999998E-2</v>
      </c>
      <c r="AZ30">
        <v>2.1000000000000001E-2</v>
      </c>
      <c r="BA30">
        <v>2.0760000000000001E-2</v>
      </c>
      <c r="BB30">
        <v>2.052E-2</v>
      </c>
      <c r="BC30">
        <v>2.0279999999999999E-2</v>
      </c>
      <c r="BD30">
        <v>2.0029999999999999E-2</v>
      </c>
      <c r="BE30">
        <v>1.9789999999999999E-2</v>
      </c>
      <c r="BF30">
        <v>1.9539999999999998E-2</v>
      </c>
      <c r="BG30">
        <v>1.9290000000000002E-2</v>
      </c>
      <c r="BH30">
        <v>1.9029999999999998E-2</v>
      </c>
      <c r="BI30">
        <v>1.8780000000000002E-2</v>
      </c>
      <c r="BJ30">
        <v>1.8519999999999998E-2</v>
      </c>
      <c r="BK30">
        <v>1.8270000000000002E-2</v>
      </c>
      <c r="BL30">
        <v>1.8010000000000002E-2</v>
      </c>
      <c r="BM30">
        <v>1.7760000000000001E-2</v>
      </c>
      <c r="BN30">
        <v>1.7510000000000001E-2</v>
      </c>
      <c r="BO30">
        <v>1.7260000000000001E-2</v>
      </c>
      <c r="BP30">
        <v>1.7010000000000001E-2</v>
      </c>
      <c r="BQ30">
        <v>1.6760000000000001E-2</v>
      </c>
      <c r="BR30">
        <v>1.652E-2</v>
      </c>
      <c r="BS30">
        <v>1.6279999999999999E-2</v>
      </c>
      <c r="BT30">
        <v>1.6049999999999998E-2</v>
      </c>
      <c r="BU30">
        <v>1.5820000000000001E-2</v>
      </c>
      <c r="BV30">
        <v>1.5599999999999999E-2</v>
      </c>
      <c r="BW30">
        <v>1.538E-2</v>
      </c>
      <c r="BX30">
        <v>1.5169999999999999E-2</v>
      </c>
      <c r="BY30">
        <v>1.4970000000000001E-2</v>
      </c>
      <c r="BZ30">
        <v>1.477E-2</v>
      </c>
      <c r="CA30">
        <v>1.4579999999999999E-2</v>
      </c>
      <c r="CB30">
        <v>1.44E-2</v>
      </c>
      <c r="CC30">
        <v>1.422E-2</v>
      </c>
      <c r="CD30">
        <v>1.404E-2</v>
      </c>
      <c r="CE30">
        <v>1.387E-2</v>
      </c>
      <c r="CF30">
        <v>1.371E-2</v>
      </c>
      <c r="CG30">
        <v>1.354E-2</v>
      </c>
      <c r="CH30">
        <v>1.3390000000000001E-2</v>
      </c>
      <c r="CI30">
        <v>1.324E-2</v>
      </c>
      <c r="CJ30">
        <v>1.3089999999999999E-2</v>
      </c>
      <c r="CK30">
        <v>1.294E-2</v>
      </c>
      <c r="CL30">
        <v>1.2800000000000001E-2</v>
      </c>
      <c r="CM30">
        <v>1.2670000000000001E-2</v>
      </c>
      <c r="CN30">
        <v>1.2529999999999999E-2</v>
      </c>
      <c r="CO30">
        <v>1.24E-2</v>
      </c>
      <c r="CP30">
        <v>1.227E-2</v>
      </c>
      <c r="CQ30">
        <v>1.214E-2</v>
      </c>
      <c r="CR30">
        <v>1.2019999999999999E-2</v>
      </c>
      <c r="CS30">
        <v>1.1900000000000001E-2</v>
      </c>
      <c r="CT30">
        <v>1.1780000000000001E-2</v>
      </c>
      <c r="CU30">
        <v>1.166E-2</v>
      </c>
      <c r="CV30">
        <v>1.154E-2</v>
      </c>
      <c r="CW30">
        <v>1.142E-2</v>
      </c>
      <c r="CX30">
        <v>1.1310000000000001E-2</v>
      </c>
      <c r="CY30">
        <v>1.119E-2</v>
      </c>
      <c r="CZ30">
        <v>1.108E-2</v>
      </c>
      <c r="DA30">
        <v>1.0959999999999999E-2</v>
      </c>
    </row>
    <row r="31" spans="1:105" x14ac:dyDescent="0.25">
      <c r="A31">
        <v>8</v>
      </c>
      <c r="B31" t="s">
        <v>22</v>
      </c>
      <c r="C31" t="s">
        <v>29</v>
      </c>
      <c r="D31" t="s">
        <v>2</v>
      </c>
      <c r="E31" t="s">
        <v>61</v>
      </c>
      <c r="F31">
        <v>0.19589999999999999</v>
      </c>
      <c r="G31">
        <v>0.17799999999999999</v>
      </c>
      <c r="H31">
        <v>0.16089999999999999</v>
      </c>
      <c r="I31">
        <v>0.14510000000000001</v>
      </c>
      <c r="J31">
        <v>0.13139999999999999</v>
      </c>
      <c r="K31">
        <v>0.1202</v>
      </c>
      <c r="L31">
        <v>0.1114</v>
      </c>
      <c r="M31">
        <v>0.1043</v>
      </c>
      <c r="N31">
        <v>9.8530000000000006E-2</v>
      </c>
      <c r="O31">
        <v>9.3609999999999999E-2</v>
      </c>
      <c r="P31">
        <v>8.9139999999999997E-2</v>
      </c>
      <c r="Q31">
        <v>8.5019999999999998E-2</v>
      </c>
      <c r="R31">
        <v>8.1210000000000004E-2</v>
      </c>
      <c r="S31">
        <v>7.7689999999999995E-2</v>
      </c>
      <c r="T31">
        <v>7.4440000000000006E-2</v>
      </c>
      <c r="U31">
        <v>7.1440000000000003E-2</v>
      </c>
      <c r="V31">
        <v>6.8659999999999999E-2</v>
      </c>
      <c r="W31">
        <v>6.6070000000000004E-2</v>
      </c>
      <c r="X31">
        <v>6.3649999999999998E-2</v>
      </c>
      <c r="Y31">
        <v>6.1379999999999997E-2</v>
      </c>
      <c r="Z31">
        <v>5.9240000000000001E-2</v>
      </c>
      <c r="AA31">
        <v>5.7209999999999997E-2</v>
      </c>
      <c r="AB31">
        <v>5.5300000000000002E-2</v>
      </c>
      <c r="AC31">
        <v>5.3490000000000003E-2</v>
      </c>
      <c r="AD31">
        <v>5.1790000000000003E-2</v>
      </c>
      <c r="AE31">
        <v>5.0200000000000002E-2</v>
      </c>
      <c r="AF31">
        <v>4.87E-2</v>
      </c>
      <c r="AG31">
        <v>4.7289999999999999E-2</v>
      </c>
      <c r="AH31">
        <v>4.5969999999999997E-2</v>
      </c>
      <c r="AI31">
        <v>4.4740000000000002E-2</v>
      </c>
      <c r="AJ31">
        <v>4.3580000000000001E-2</v>
      </c>
      <c r="AK31">
        <v>4.2509999999999999E-2</v>
      </c>
      <c r="AL31">
        <v>4.1509999999999998E-2</v>
      </c>
      <c r="AM31">
        <v>4.0570000000000002E-2</v>
      </c>
      <c r="AN31">
        <v>3.9699999999999999E-2</v>
      </c>
      <c r="AO31">
        <v>3.8890000000000001E-2</v>
      </c>
      <c r="AP31">
        <v>3.814E-2</v>
      </c>
      <c r="AQ31">
        <v>3.7429999999999998E-2</v>
      </c>
      <c r="AR31">
        <v>3.678E-2</v>
      </c>
      <c r="AS31">
        <v>3.6170000000000001E-2</v>
      </c>
      <c r="AT31">
        <v>3.56E-2</v>
      </c>
      <c r="AU31">
        <v>3.5060000000000001E-2</v>
      </c>
      <c r="AV31">
        <v>3.456E-2</v>
      </c>
      <c r="AW31">
        <v>3.4079999999999999E-2</v>
      </c>
      <c r="AX31">
        <v>3.363E-2</v>
      </c>
      <c r="AY31">
        <v>3.32E-2</v>
      </c>
      <c r="AZ31">
        <v>3.2779999999999997E-2</v>
      </c>
      <c r="BA31">
        <v>3.2370000000000003E-2</v>
      </c>
      <c r="BB31">
        <v>3.1969999999999998E-2</v>
      </c>
      <c r="BC31">
        <v>3.1570000000000001E-2</v>
      </c>
      <c r="BD31">
        <v>3.117E-2</v>
      </c>
      <c r="BE31">
        <v>3.0769999999999999E-2</v>
      </c>
      <c r="BF31">
        <v>3.0370000000000001E-2</v>
      </c>
      <c r="BG31">
        <v>2.997E-2</v>
      </c>
      <c r="BH31">
        <v>2.9569999999999999E-2</v>
      </c>
      <c r="BI31">
        <v>2.9170000000000001E-2</v>
      </c>
      <c r="BJ31">
        <v>2.877E-2</v>
      </c>
      <c r="BK31">
        <v>2.8379999999999999E-2</v>
      </c>
      <c r="BL31">
        <v>2.7990000000000001E-2</v>
      </c>
      <c r="BM31">
        <v>2.76E-2</v>
      </c>
      <c r="BN31">
        <v>2.7220000000000001E-2</v>
      </c>
      <c r="BO31">
        <v>2.6839999999999999E-2</v>
      </c>
      <c r="BP31">
        <v>2.647E-2</v>
      </c>
      <c r="BQ31">
        <v>2.6100000000000002E-2</v>
      </c>
      <c r="BR31">
        <v>2.5739999999999999E-2</v>
      </c>
      <c r="BS31">
        <v>2.5389999999999999E-2</v>
      </c>
      <c r="BT31">
        <v>2.504E-2</v>
      </c>
      <c r="BU31">
        <v>2.4709999999999999E-2</v>
      </c>
      <c r="BV31">
        <v>2.4379999999999999E-2</v>
      </c>
      <c r="BW31">
        <v>2.4060000000000002E-2</v>
      </c>
      <c r="BX31">
        <v>2.375E-2</v>
      </c>
      <c r="BY31">
        <v>2.3449999999999999E-2</v>
      </c>
      <c r="BZ31">
        <v>2.316E-2</v>
      </c>
      <c r="CA31">
        <v>2.2880000000000001E-2</v>
      </c>
      <c r="CB31">
        <v>2.2599999999999999E-2</v>
      </c>
      <c r="CC31">
        <v>2.2339999999999999E-2</v>
      </c>
      <c r="CD31">
        <v>2.2079999999999999E-2</v>
      </c>
      <c r="CE31">
        <v>2.1829999999999999E-2</v>
      </c>
      <c r="CF31">
        <v>2.1590000000000002E-2</v>
      </c>
      <c r="CG31">
        <v>2.1350000000000001E-2</v>
      </c>
      <c r="CH31">
        <v>2.1129999999999999E-2</v>
      </c>
      <c r="CI31">
        <v>2.0899999999999998E-2</v>
      </c>
      <c r="CJ31">
        <v>2.069E-2</v>
      </c>
      <c r="CK31">
        <v>2.0480000000000002E-2</v>
      </c>
      <c r="CL31">
        <v>2.027E-2</v>
      </c>
      <c r="CM31">
        <v>2.0070000000000001E-2</v>
      </c>
      <c r="CN31">
        <v>1.9879999999999998E-2</v>
      </c>
      <c r="CO31">
        <v>1.968E-2</v>
      </c>
      <c r="CP31">
        <v>1.95E-2</v>
      </c>
      <c r="CQ31">
        <v>1.9310000000000001E-2</v>
      </c>
      <c r="CR31">
        <v>1.9130000000000001E-2</v>
      </c>
      <c r="CS31">
        <v>1.8950000000000002E-2</v>
      </c>
      <c r="CT31">
        <v>1.8780000000000002E-2</v>
      </c>
      <c r="CU31">
        <v>1.8610000000000002E-2</v>
      </c>
      <c r="CV31">
        <v>1.8440000000000002E-2</v>
      </c>
      <c r="CW31">
        <v>1.8270000000000002E-2</v>
      </c>
      <c r="CX31">
        <v>1.8100000000000002E-2</v>
      </c>
      <c r="CY31">
        <v>1.7930000000000001E-2</v>
      </c>
      <c r="CZ31">
        <v>1.7770000000000001E-2</v>
      </c>
      <c r="DA31">
        <v>1.7600000000000001E-2</v>
      </c>
    </row>
    <row r="32" spans="1:105" x14ac:dyDescent="0.25">
      <c r="A32">
        <v>8</v>
      </c>
      <c r="B32" t="s">
        <v>22</v>
      </c>
      <c r="C32" t="s">
        <v>32</v>
      </c>
      <c r="D32" t="s">
        <v>3</v>
      </c>
      <c r="E32" t="s">
        <v>62</v>
      </c>
      <c r="F32">
        <v>5.0410000000000004</v>
      </c>
      <c r="G32">
        <v>4.5789999999999997</v>
      </c>
      <c r="H32">
        <v>4.1360000000000001</v>
      </c>
      <c r="I32">
        <v>3.7320000000000002</v>
      </c>
      <c r="J32">
        <v>3.3879999999999999</v>
      </c>
      <c r="K32">
        <v>3.117</v>
      </c>
      <c r="L32">
        <v>2.91</v>
      </c>
      <c r="M32">
        <v>2.7519999999999998</v>
      </c>
      <c r="N32">
        <v>2.629</v>
      </c>
      <c r="O32">
        <v>2.524</v>
      </c>
      <c r="P32">
        <v>2.427</v>
      </c>
      <c r="Q32">
        <v>2.3340000000000001</v>
      </c>
      <c r="R32">
        <v>2.2450000000000001</v>
      </c>
      <c r="S32">
        <v>2.16</v>
      </c>
      <c r="T32">
        <v>2.0790000000000002</v>
      </c>
      <c r="U32">
        <v>2.0030000000000001</v>
      </c>
      <c r="V32">
        <v>1.93</v>
      </c>
      <c r="W32">
        <v>1.86</v>
      </c>
      <c r="X32">
        <v>1.7949999999999999</v>
      </c>
      <c r="Y32">
        <v>1.7330000000000001</v>
      </c>
      <c r="Z32">
        <v>1.6739999999999999</v>
      </c>
      <c r="AA32">
        <v>1.6180000000000001</v>
      </c>
      <c r="AB32">
        <v>1.5660000000000001</v>
      </c>
      <c r="AC32">
        <v>1.5169999999999999</v>
      </c>
      <c r="AD32">
        <v>1.4710000000000001</v>
      </c>
      <c r="AE32">
        <v>1.4279999999999999</v>
      </c>
      <c r="AF32">
        <v>1.387</v>
      </c>
      <c r="AG32">
        <v>1.349</v>
      </c>
      <c r="AH32">
        <v>1.3129999999999999</v>
      </c>
      <c r="AI32">
        <v>1.28</v>
      </c>
      <c r="AJ32">
        <v>1.2490000000000001</v>
      </c>
      <c r="AK32">
        <v>1.22</v>
      </c>
      <c r="AL32">
        <v>1.1930000000000001</v>
      </c>
      <c r="AM32">
        <v>1.1679999999999999</v>
      </c>
      <c r="AN32">
        <v>1.145</v>
      </c>
      <c r="AO32">
        <v>1.123</v>
      </c>
      <c r="AP32">
        <v>1.103</v>
      </c>
      <c r="AQ32">
        <v>1.085</v>
      </c>
      <c r="AR32">
        <v>1.0669999999999999</v>
      </c>
      <c r="AS32">
        <v>1.0509999999999999</v>
      </c>
      <c r="AT32">
        <v>1.036</v>
      </c>
      <c r="AU32">
        <v>1.022</v>
      </c>
      <c r="AV32">
        <v>1.008</v>
      </c>
      <c r="AW32">
        <v>0.99550000000000005</v>
      </c>
      <c r="AX32">
        <v>0.98329999999999995</v>
      </c>
      <c r="AY32">
        <v>0.97160000000000002</v>
      </c>
      <c r="AZ32">
        <v>0.96020000000000005</v>
      </c>
      <c r="BA32">
        <v>0.94899999999999995</v>
      </c>
      <c r="BB32">
        <v>0.93789999999999996</v>
      </c>
      <c r="BC32">
        <v>0.92679999999999996</v>
      </c>
      <c r="BD32">
        <v>0.91549999999999998</v>
      </c>
      <c r="BE32">
        <v>0.9042</v>
      </c>
      <c r="BF32">
        <v>0.89270000000000005</v>
      </c>
      <c r="BG32">
        <v>0.88109999999999999</v>
      </c>
      <c r="BH32">
        <v>0.86950000000000005</v>
      </c>
      <c r="BI32">
        <v>0.8579</v>
      </c>
      <c r="BJ32">
        <v>0.84630000000000005</v>
      </c>
      <c r="BK32">
        <v>0.83460000000000001</v>
      </c>
      <c r="BL32">
        <v>0.82299999999999995</v>
      </c>
      <c r="BM32">
        <v>0.81140000000000001</v>
      </c>
      <c r="BN32">
        <v>0.8</v>
      </c>
      <c r="BO32">
        <v>0.78859999999999997</v>
      </c>
      <c r="BP32">
        <v>0.77729999999999999</v>
      </c>
      <c r="BQ32">
        <v>0.76619999999999999</v>
      </c>
      <c r="BR32">
        <v>0.75519999999999998</v>
      </c>
      <c r="BS32">
        <v>0.74439999999999995</v>
      </c>
      <c r="BT32">
        <v>0.73380000000000001</v>
      </c>
      <c r="BU32">
        <v>0.72340000000000004</v>
      </c>
      <c r="BV32">
        <v>0.71330000000000005</v>
      </c>
      <c r="BW32">
        <v>0.70350000000000001</v>
      </c>
      <c r="BX32">
        <v>0.69389999999999996</v>
      </c>
      <c r="BY32">
        <v>0.68459999999999999</v>
      </c>
      <c r="BZ32">
        <v>0.67559999999999998</v>
      </c>
      <c r="CA32">
        <v>0.66690000000000005</v>
      </c>
      <c r="CB32">
        <v>0.65839999999999999</v>
      </c>
      <c r="CC32">
        <v>0.65010000000000001</v>
      </c>
      <c r="CD32">
        <v>0.6421</v>
      </c>
      <c r="CE32">
        <v>0.63429999999999997</v>
      </c>
      <c r="CF32">
        <v>0.62680000000000002</v>
      </c>
      <c r="CG32">
        <v>0.61939999999999995</v>
      </c>
      <c r="CH32">
        <v>0.61219999999999997</v>
      </c>
      <c r="CI32">
        <v>0.60519999999999996</v>
      </c>
      <c r="CJ32">
        <v>0.59840000000000004</v>
      </c>
      <c r="CK32">
        <v>0.5917</v>
      </c>
      <c r="CL32">
        <v>0.58520000000000005</v>
      </c>
      <c r="CM32">
        <v>0.57889999999999997</v>
      </c>
      <c r="CN32">
        <v>0.57269999999999999</v>
      </c>
      <c r="CO32">
        <v>0.56659999999999999</v>
      </c>
      <c r="CP32">
        <v>0.56059999999999999</v>
      </c>
      <c r="CQ32">
        <v>0.55469999999999997</v>
      </c>
      <c r="CR32">
        <v>0.54890000000000005</v>
      </c>
      <c r="CS32">
        <v>0.54320000000000002</v>
      </c>
      <c r="CT32">
        <v>0.53759999999999997</v>
      </c>
      <c r="CU32">
        <v>0.53210000000000002</v>
      </c>
      <c r="CV32">
        <v>0.52659999999999996</v>
      </c>
      <c r="CW32">
        <v>0.5212</v>
      </c>
      <c r="CX32">
        <v>0.51580000000000004</v>
      </c>
      <c r="CY32">
        <v>0.51039999999999996</v>
      </c>
      <c r="CZ32">
        <v>0.50509999999999999</v>
      </c>
      <c r="DA32">
        <v>0.49969999999999998</v>
      </c>
    </row>
    <row r="33" spans="1:105" x14ac:dyDescent="0.25">
      <c r="A33">
        <v>8</v>
      </c>
      <c r="B33" t="s">
        <v>22</v>
      </c>
      <c r="C33" t="s">
        <v>32</v>
      </c>
      <c r="D33" t="s">
        <v>2</v>
      </c>
      <c r="E33" t="s">
        <v>63</v>
      </c>
      <c r="F33">
        <v>7.2560000000000002</v>
      </c>
      <c r="G33">
        <v>6.6020000000000003</v>
      </c>
      <c r="H33">
        <v>5.9729999999999999</v>
      </c>
      <c r="I33">
        <v>5.3949999999999996</v>
      </c>
      <c r="J33">
        <v>4.8920000000000003</v>
      </c>
      <c r="K33">
        <v>4.4829999999999997</v>
      </c>
      <c r="L33">
        <v>4.1580000000000004</v>
      </c>
      <c r="M33">
        <v>3.899</v>
      </c>
      <c r="N33">
        <v>3.6869999999999998</v>
      </c>
      <c r="O33">
        <v>3.5070000000000001</v>
      </c>
      <c r="P33">
        <v>3.343</v>
      </c>
      <c r="Q33">
        <v>3.1909999999999998</v>
      </c>
      <c r="R33">
        <v>3.0510000000000002</v>
      </c>
      <c r="S33">
        <v>2.9209999999999998</v>
      </c>
      <c r="T33">
        <v>2.8010000000000002</v>
      </c>
      <c r="U33">
        <v>2.6909999999999998</v>
      </c>
      <c r="V33">
        <v>2.5880000000000001</v>
      </c>
      <c r="W33">
        <v>2.492</v>
      </c>
      <c r="X33">
        <v>2.4020000000000001</v>
      </c>
      <c r="Y33">
        <v>2.3180000000000001</v>
      </c>
      <c r="Z33">
        <v>2.2389999999999999</v>
      </c>
      <c r="AA33">
        <v>2.1640000000000001</v>
      </c>
      <c r="AB33">
        <v>2.093</v>
      </c>
      <c r="AC33">
        <v>2.0259999999999998</v>
      </c>
      <c r="AD33">
        <v>1.9630000000000001</v>
      </c>
      <c r="AE33">
        <v>1.903</v>
      </c>
      <c r="AF33">
        <v>1.847</v>
      </c>
      <c r="AG33">
        <v>1.7949999999999999</v>
      </c>
      <c r="AH33">
        <v>1.746</v>
      </c>
      <c r="AI33">
        <v>1.7</v>
      </c>
      <c r="AJ33">
        <v>1.657</v>
      </c>
      <c r="AK33">
        <v>1.617</v>
      </c>
      <c r="AL33">
        <v>1.58</v>
      </c>
      <c r="AM33">
        <v>1.5449999999999999</v>
      </c>
      <c r="AN33">
        <v>1.512</v>
      </c>
      <c r="AO33">
        <v>1.482</v>
      </c>
      <c r="AP33">
        <v>1.454</v>
      </c>
      <c r="AQ33">
        <v>1.427</v>
      </c>
      <c r="AR33">
        <v>1.403</v>
      </c>
      <c r="AS33">
        <v>1.38</v>
      </c>
      <c r="AT33">
        <v>1.3580000000000001</v>
      </c>
      <c r="AU33">
        <v>1.3380000000000001</v>
      </c>
      <c r="AV33">
        <v>1.319</v>
      </c>
      <c r="AW33">
        <v>1.3009999999999999</v>
      </c>
      <c r="AX33">
        <v>1.284</v>
      </c>
      <c r="AY33">
        <v>1.268</v>
      </c>
      <c r="AZ33">
        <v>1.252</v>
      </c>
      <c r="BA33">
        <v>1.236</v>
      </c>
      <c r="BB33">
        <v>1.2210000000000001</v>
      </c>
      <c r="BC33">
        <v>1.206</v>
      </c>
      <c r="BD33">
        <v>1.1910000000000001</v>
      </c>
      <c r="BE33">
        <v>1.1759999999999999</v>
      </c>
      <c r="BF33">
        <v>1.161</v>
      </c>
      <c r="BG33">
        <v>1.145</v>
      </c>
      <c r="BH33">
        <v>1.1299999999999999</v>
      </c>
      <c r="BI33">
        <v>1.115</v>
      </c>
      <c r="BJ33">
        <v>1.1000000000000001</v>
      </c>
      <c r="BK33">
        <v>1.085</v>
      </c>
      <c r="BL33">
        <v>1.071</v>
      </c>
      <c r="BM33">
        <v>1.056</v>
      </c>
      <c r="BN33">
        <v>1.042</v>
      </c>
      <c r="BO33">
        <v>1.0269999999999999</v>
      </c>
      <c r="BP33">
        <v>1.0129999999999999</v>
      </c>
      <c r="BQ33">
        <v>0.99950000000000006</v>
      </c>
      <c r="BR33">
        <v>0.9859</v>
      </c>
      <c r="BS33">
        <v>0.97260000000000002</v>
      </c>
      <c r="BT33">
        <v>0.95950000000000002</v>
      </c>
      <c r="BU33">
        <v>0.94679999999999997</v>
      </c>
      <c r="BV33">
        <v>0.93440000000000001</v>
      </c>
      <c r="BW33">
        <v>0.9224</v>
      </c>
      <c r="BX33">
        <v>0.91069999999999995</v>
      </c>
      <c r="BY33">
        <v>0.89939999999999998</v>
      </c>
      <c r="BZ33">
        <v>0.88839999999999997</v>
      </c>
      <c r="CA33">
        <v>0.87780000000000002</v>
      </c>
      <c r="CB33">
        <v>0.86750000000000005</v>
      </c>
      <c r="CC33">
        <v>0.85740000000000005</v>
      </c>
      <c r="CD33">
        <v>0.84770000000000001</v>
      </c>
      <c r="CE33">
        <v>0.83830000000000005</v>
      </c>
      <c r="CF33">
        <v>0.82920000000000005</v>
      </c>
      <c r="CG33">
        <v>0.82030000000000003</v>
      </c>
      <c r="CH33">
        <v>0.81159999999999999</v>
      </c>
      <c r="CI33">
        <v>0.80320000000000003</v>
      </c>
      <c r="CJ33">
        <v>0.79500000000000004</v>
      </c>
      <c r="CK33">
        <v>0.78710000000000002</v>
      </c>
      <c r="CL33">
        <v>0.77929999999999999</v>
      </c>
      <c r="CM33">
        <v>0.77170000000000005</v>
      </c>
      <c r="CN33">
        <v>0.76429999999999998</v>
      </c>
      <c r="CO33">
        <v>0.75700000000000001</v>
      </c>
      <c r="CP33">
        <v>0.74990000000000001</v>
      </c>
      <c r="CQ33">
        <v>0.7429</v>
      </c>
      <c r="CR33">
        <v>0.73609999999999998</v>
      </c>
      <c r="CS33">
        <v>0.72940000000000005</v>
      </c>
      <c r="CT33">
        <v>0.72270000000000001</v>
      </c>
      <c r="CU33">
        <v>0.71619999999999995</v>
      </c>
      <c r="CV33">
        <v>0.7097</v>
      </c>
      <c r="CW33">
        <v>0.70330000000000004</v>
      </c>
      <c r="CX33">
        <v>0.69689999999999996</v>
      </c>
      <c r="CY33">
        <v>0.69059999999999999</v>
      </c>
      <c r="CZ33">
        <v>0.68430000000000002</v>
      </c>
      <c r="DA33">
        <v>0.67800000000000005</v>
      </c>
    </row>
    <row r="34" spans="1:105" x14ac:dyDescent="0.25">
      <c r="A34">
        <v>9</v>
      </c>
      <c r="B34" t="s">
        <v>64</v>
      </c>
      <c r="C34" t="s">
        <v>29</v>
      </c>
      <c r="D34" t="s">
        <v>5</v>
      </c>
      <c r="E34" t="s">
        <v>65</v>
      </c>
      <c r="F34">
        <v>0.1055</v>
      </c>
      <c r="G34">
        <v>9.5390000000000003E-2</v>
      </c>
      <c r="H34">
        <v>8.5720000000000005E-2</v>
      </c>
      <c r="I34">
        <v>7.6880000000000004E-2</v>
      </c>
      <c r="J34">
        <v>6.93E-2</v>
      </c>
      <c r="K34">
        <v>6.3270000000000007E-2</v>
      </c>
      <c r="L34">
        <v>5.8599999999999999E-2</v>
      </c>
      <c r="M34">
        <v>5.4989999999999997E-2</v>
      </c>
      <c r="N34">
        <v>5.212E-2</v>
      </c>
      <c r="O34">
        <v>4.9709999999999997E-2</v>
      </c>
      <c r="P34">
        <v>4.7480000000000001E-2</v>
      </c>
      <c r="Q34">
        <v>4.5379999999999997E-2</v>
      </c>
      <c r="R34">
        <v>4.3409999999999997E-2</v>
      </c>
      <c r="S34">
        <v>4.1549999999999997E-2</v>
      </c>
      <c r="T34">
        <v>3.9809999999999998E-2</v>
      </c>
      <c r="U34">
        <v>3.8170000000000003E-2</v>
      </c>
      <c r="V34">
        <v>3.6630000000000003E-2</v>
      </c>
      <c r="W34">
        <v>3.5180000000000003E-2</v>
      </c>
      <c r="X34">
        <v>3.3820000000000003E-2</v>
      </c>
      <c r="Y34">
        <v>3.2530000000000003E-2</v>
      </c>
      <c r="Z34">
        <v>3.1320000000000001E-2</v>
      </c>
      <c r="AA34">
        <v>3.0169999999999999E-2</v>
      </c>
      <c r="AB34">
        <v>2.9090000000000001E-2</v>
      </c>
      <c r="AC34">
        <v>2.8070000000000001E-2</v>
      </c>
      <c r="AD34">
        <v>2.7109999999999999E-2</v>
      </c>
      <c r="AE34">
        <v>2.6210000000000001E-2</v>
      </c>
      <c r="AF34">
        <v>2.5360000000000001E-2</v>
      </c>
      <c r="AG34">
        <v>2.4570000000000002E-2</v>
      </c>
      <c r="AH34">
        <v>2.383E-2</v>
      </c>
      <c r="AI34">
        <v>2.3140000000000001E-2</v>
      </c>
      <c r="AJ34">
        <v>2.2499999999999999E-2</v>
      </c>
      <c r="AK34">
        <v>2.1899999999999999E-2</v>
      </c>
      <c r="AL34">
        <v>2.1340000000000001E-2</v>
      </c>
      <c r="AM34">
        <v>2.0820000000000002E-2</v>
      </c>
      <c r="AN34">
        <v>2.034E-2</v>
      </c>
      <c r="AO34">
        <v>1.9890000000000001E-2</v>
      </c>
      <c r="AP34">
        <v>1.9480000000000001E-2</v>
      </c>
      <c r="AQ34">
        <v>1.9089999999999999E-2</v>
      </c>
      <c r="AR34">
        <v>1.873E-2</v>
      </c>
      <c r="AS34">
        <v>1.84E-2</v>
      </c>
      <c r="AT34">
        <v>1.8079999999999999E-2</v>
      </c>
      <c r="AU34">
        <v>1.779E-2</v>
      </c>
      <c r="AV34">
        <v>1.7520000000000001E-2</v>
      </c>
      <c r="AW34">
        <v>1.7260000000000001E-2</v>
      </c>
      <c r="AX34">
        <v>1.7010000000000001E-2</v>
      </c>
      <c r="AY34">
        <v>1.677E-2</v>
      </c>
      <c r="AZ34">
        <v>1.6549999999999999E-2</v>
      </c>
      <c r="BA34">
        <v>1.6320000000000001E-2</v>
      </c>
      <c r="BB34">
        <v>1.61E-2</v>
      </c>
      <c r="BC34">
        <v>1.5879999999999998E-2</v>
      </c>
      <c r="BD34">
        <v>1.566E-2</v>
      </c>
      <c r="BE34">
        <v>1.5440000000000001E-2</v>
      </c>
      <c r="BF34">
        <v>1.5219999999999999E-2</v>
      </c>
      <c r="BG34">
        <v>1.4999999999999999E-2</v>
      </c>
      <c r="BH34">
        <v>1.477E-2</v>
      </c>
      <c r="BI34">
        <v>1.455E-2</v>
      </c>
      <c r="BJ34">
        <v>1.4330000000000001E-2</v>
      </c>
      <c r="BK34">
        <v>1.4109999999999999E-2</v>
      </c>
      <c r="BL34">
        <v>1.389E-2</v>
      </c>
      <c r="BM34">
        <v>1.367E-2</v>
      </c>
      <c r="BN34">
        <v>1.345E-2</v>
      </c>
      <c r="BO34">
        <v>1.324E-2</v>
      </c>
      <c r="BP34">
        <v>1.302E-2</v>
      </c>
      <c r="BQ34">
        <v>1.282E-2</v>
      </c>
      <c r="BR34">
        <v>1.261E-2</v>
      </c>
      <c r="BS34">
        <v>1.2409999999999999E-2</v>
      </c>
      <c r="BT34">
        <v>1.222E-2</v>
      </c>
      <c r="BU34">
        <v>1.2019999999999999E-2</v>
      </c>
      <c r="BV34">
        <v>1.184E-2</v>
      </c>
      <c r="BW34">
        <v>1.166E-2</v>
      </c>
      <c r="BX34">
        <v>1.1480000000000001E-2</v>
      </c>
      <c r="BY34">
        <v>1.1310000000000001E-2</v>
      </c>
      <c r="BZ34">
        <v>1.115E-2</v>
      </c>
      <c r="CA34">
        <v>1.099E-2</v>
      </c>
      <c r="CB34">
        <v>1.0840000000000001E-2</v>
      </c>
      <c r="CC34">
        <v>1.069E-2</v>
      </c>
      <c r="CD34">
        <v>1.0540000000000001E-2</v>
      </c>
      <c r="CE34">
        <v>1.04E-2</v>
      </c>
      <c r="CF34">
        <v>1.027E-2</v>
      </c>
      <c r="CG34">
        <v>1.014E-2</v>
      </c>
      <c r="CH34">
        <v>1.001E-2</v>
      </c>
      <c r="CI34">
        <v>9.8849999999999997E-3</v>
      </c>
      <c r="CJ34">
        <v>9.7649999999999994E-3</v>
      </c>
      <c r="CK34">
        <v>9.6480000000000003E-3</v>
      </c>
      <c r="CL34">
        <v>9.5340000000000008E-3</v>
      </c>
      <c r="CM34">
        <v>9.4230000000000008E-3</v>
      </c>
      <c r="CN34">
        <v>9.3150000000000004E-3</v>
      </c>
      <c r="CO34">
        <v>9.2090000000000002E-3</v>
      </c>
      <c r="CP34">
        <v>9.1059999999999995E-3</v>
      </c>
      <c r="CQ34">
        <v>9.0050000000000009E-3</v>
      </c>
      <c r="CR34">
        <v>8.9060000000000007E-3</v>
      </c>
      <c r="CS34">
        <v>8.8079999999999999E-3</v>
      </c>
      <c r="CT34">
        <v>8.7119999999999993E-3</v>
      </c>
      <c r="CU34">
        <v>8.6180000000000007E-3</v>
      </c>
      <c r="CV34">
        <v>8.5249999999999996E-3</v>
      </c>
      <c r="CW34">
        <v>8.4320000000000003E-3</v>
      </c>
      <c r="CX34">
        <v>8.3409999999999995E-3</v>
      </c>
      <c r="CY34">
        <v>8.2500000000000004E-3</v>
      </c>
      <c r="CZ34">
        <v>8.1589999999999996E-3</v>
      </c>
      <c r="DA34">
        <v>8.0680000000000005E-3</v>
      </c>
    </row>
    <row r="35" spans="1:105" x14ac:dyDescent="0.25">
      <c r="A35">
        <v>9</v>
      </c>
      <c r="B35" t="s">
        <v>64</v>
      </c>
      <c r="C35" t="s">
        <v>29</v>
      </c>
      <c r="D35" t="s">
        <v>4</v>
      </c>
      <c r="E35" t="s">
        <v>66</v>
      </c>
      <c r="F35">
        <v>0.15490000000000001</v>
      </c>
      <c r="G35">
        <v>0.1414</v>
      </c>
      <c r="H35">
        <v>0.12839999999999999</v>
      </c>
      <c r="I35">
        <v>0.1164</v>
      </c>
      <c r="J35">
        <v>0.10589999999999999</v>
      </c>
      <c r="K35">
        <v>9.7339999999999996E-2</v>
      </c>
      <c r="L35">
        <v>9.0469999999999995E-2</v>
      </c>
      <c r="M35">
        <v>8.4940000000000002E-2</v>
      </c>
      <c r="N35">
        <v>8.0399999999999999E-2</v>
      </c>
      <c r="O35">
        <v>7.6499999999999999E-2</v>
      </c>
      <c r="P35">
        <v>7.2940000000000005E-2</v>
      </c>
      <c r="Q35">
        <v>6.9629999999999997E-2</v>
      </c>
      <c r="R35">
        <v>6.658E-2</v>
      </c>
      <c r="S35">
        <v>6.3750000000000001E-2</v>
      </c>
      <c r="T35">
        <v>6.114E-2</v>
      </c>
      <c r="U35">
        <v>5.8709999999999998E-2</v>
      </c>
      <c r="V35">
        <v>5.6460000000000003E-2</v>
      </c>
      <c r="W35">
        <v>5.4370000000000002E-2</v>
      </c>
      <c r="X35">
        <v>5.2409999999999998E-2</v>
      </c>
      <c r="Y35">
        <v>5.0569999999999997E-2</v>
      </c>
      <c r="Z35">
        <v>4.8829999999999998E-2</v>
      </c>
      <c r="AA35">
        <v>4.7190000000000003E-2</v>
      </c>
      <c r="AB35">
        <v>4.564E-2</v>
      </c>
      <c r="AC35">
        <v>4.419E-2</v>
      </c>
      <c r="AD35">
        <v>4.2819999999999997E-2</v>
      </c>
      <c r="AE35">
        <v>4.1529999999999997E-2</v>
      </c>
      <c r="AF35">
        <v>4.0320000000000002E-2</v>
      </c>
      <c r="AG35">
        <v>3.9190000000000003E-2</v>
      </c>
      <c r="AH35">
        <v>3.8129999999999997E-2</v>
      </c>
      <c r="AI35">
        <v>3.7139999999999999E-2</v>
      </c>
      <c r="AJ35">
        <v>3.6220000000000002E-2</v>
      </c>
      <c r="AK35">
        <v>3.5360000000000003E-2</v>
      </c>
      <c r="AL35">
        <v>3.4549999999999997E-2</v>
      </c>
      <c r="AM35">
        <v>3.381E-2</v>
      </c>
      <c r="AN35">
        <v>3.3110000000000001E-2</v>
      </c>
      <c r="AO35">
        <v>3.2469999999999999E-2</v>
      </c>
      <c r="AP35">
        <v>3.1870000000000002E-2</v>
      </c>
      <c r="AQ35">
        <v>3.1320000000000001E-2</v>
      </c>
      <c r="AR35">
        <v>3.0800000000000001E-2</v>
      </c>
      <c r="AS35">
        <v>3.031E-2</v>
      </c>
      <c r="AT35">
        <v>2.9860000000000001E-2</v>
      </c>
      <c r="AU35">
        <v>2.9440000000000001E-2</v>
      </c>
      <c r="AV35">
        <v>2.9049999999999999E-2</v>
      </c>
      <c r="AW35">
        <v>2.8670000000000001E-2</v>
      </c>
      <c r="AX35">
        <v>2.8309999999999998E-2</v>
      </c>
      <c r="AY35">
        <v>2.7969999999999998E-2</v>
      </c>
      <c r="AZ35">
        <v>2.7640000000000001E-2</v>
      </c>
      <c r="BA35">
        <v>2.7320000000000001E-2</v>
      </c>
      <c r="BB35">
        <v>2.7E-2</v>
      </c>
      <c r="BC35">
        <v>2.6679999999999999E-2</v>
      </c>
      <c r="BD35">
        <v>2.6360000000000001E-2</v>
      </c>
      <c r="BE35">
        <v>2.6040000000000001E-2</v>
      </c>
      <c r="BF35">
        <v>2.572E-2</v>
      </c>
      <c r="BG35">
        <v>2.5399999999999999E-2</v>
      </c>
      <c r="BH35">
        <v>2.5080000000000002E-2</v>
      </c>
      <c r="BI35">
        <v>2.4760000000000001E-2</v>
      </c>
      <c r="BJ35">
        <v>2.444E-2</v>
      </c>
      <c r="BK35">
        <v>2.4119999999999999E-2</v>
      </c>
      <c r="BL35">
        <v>2.3800000000000002E-2</v>
      </c>
      <c r="BM35">
        <v>2.3480000000000001E-2</v>
      </c>
      <c r="BN35">
        <v>2.317E-2</v>
      </c>
      <c r="BO35">
        <v>2.2859999999999998E-2</v>
      </c>
      <c r="BP35">
        <v>2.256E-2</v>
      </c>
      <c r="BQ35">
        <v>2.2259999999999999E-2</v>
      </c>
      <c r="BR35">
        <v>2.197E-2</v>
      </c>
      <c r="BS35">
        <v>2.1680000000000001E-2</v>
      </c>
      <c r="BT35">
        <v>2.1389999999999999E-2</v>
      </c>
      <c r="BU35">
        <v>2.112E-2</v>
      </c>
      <c r="BV35">
        <v>2.085E-2</v>
      </c>
      <c r="BW35">
        <v>2.0590000000000001E-2</v>
      </c>
      <c r="BX35">
        <v>2.0330000000000001E-2</v>
      </c>
      <c r="BY35">
        <v>2.009E-2</v>
      </c>
      <c r="BZ35">
        <v>1.985E-2</v>
      </c>
      <c r="CA35">
        <v>1.9619999999999999E-2</v>
      </c>
      <c r="CB35">
        <v>1.9400000000000001E-2</v>
      </c>
      <c r="CC35">
        <v>1.9179999999999999E-2</v>
      </c>
      <c r="CD35">
        <v>1.8970000000000001E-2</v>
      </c>
      <c r="CE35">
        <v>1.8769999999999998E-2</v>
      </c>
      <c r="CF35">
        <v>1.857E-2</v>
      </c>
      <c r="CG35">
        <v>1.8380000000000001E-2</v>
      </c>
      <c r="CH35">
        <v>1.8200000000000001E-2</v>
      </c>
      <c r="CI35">
        <v>1.8010000000000002E-2</v>
      </c>
      <c r="CJ35">
        <v>1.7840000000000002E-2</v>
      </c>
      <c r="CK35">
        <v>1.7670000000000002E-2</v>
      </c>
      <c r="CL35">
        <v>1.7500000000000002E-2</v>
      </c>
      <c r="CM35">
        <v>1.7340000000000001E-2</v>
      </c>
      <c r="CN35">
        <v>1.7180000000000001E-2</v>
      </c>
      <c r="CO35">
        <v>1.702E-2</v>
      </c>
      <c r="CP35">
        <v>1.687E-2</v>
      </c>
      <c r="CQ35">
        <v>1.6719999999999999E-2</v>
      </c>
      <c r="CR35">
        <v>1.6580000000000001E-2</v>
      </c>
      <c r="CS35">
        <v>1.643E-2</v>
      </c>
      <c r="CT35">
        <v>1.6289999999999999E-2</v>
      </c>
      <c r="CU35">
        <v>1.6150000000000001E-2</v>
      </c>
      <c r="CV35">
        <v>1.601E-2</v>
      </c>
      <c r="CW35">
        <v>1.5879999999999998E-2</v>
      </c>
      <c r="CX35">
        <v>1.5740000000000001E-2</v>
      </c>
      <c r="CY35">
        <v>1.5610000000000001E-2</v>
      </c>
      <c r="CZ35">
        <v>1.5469999999999999E-2</v>
      </c>
      <c r="DA35">
        <v>1.5339999999999999E-2</v>
      </c>
    </row>
    <row r="36" spans="1:105" x14ac:dyDescent="0.25">
      <c r="A36">
        <v>9</v>
      </c>
      <c r="B36" t="s">
        <v>64</v>
      </c>
      <c r="C36" t="s">
        <v>32</v>
      </c>
      <c r="D36" t="s">
        <v>5</v>
      </c>
      <c r="E36" t="s">
        <v>67</v>
      </c>
      <c r="F36">
        <v>2.8029999999999999</v>
      </c>
      <c r="G36">
        <v>2.5339999999999998</v>
      </c>
      <c r="H36">
        <v>2.2759999999999998</v>
      </c>
      <c r="I36">
        <v>2.0409999999999999</v>
      </c>
      <c r="J36">
        <v>1.839</v>
      </c>
      <c r="K36">
        <v>1.6779999999999999</v>
      </c>
      <c r="L36">
        <v>1.554</v>
      </c>
      <c r="M36">
        <v>1.458</v>
      </c>
      <c r="N36">
        <v>1.3819999999999999</v>
      </c>
      <c r="O36">
        <v>1.3169999999999999</v>
      </c>
      <c r="P36">
        <v>1.258</v>
      </c>
      <c r="Q36">
        <v>1.202</v>
      </c>
      <c r="R36">
        <v>1.1499999999999999</v>
      </c>
      <c r="S36">
        <v>1.1000000000000001</v>
      </c>
      <c r="T36">
        <v>1.054</v>
      </c>
      <c r="U36">
        <v>1.0109999999999999</v>
      </c>
      <c r="V36">
        <v>0.96970000000000001</v>
      </c>
      <c r="W36">
        <v>0.93130000000000002</v>
      </c>
      <c r="X36">
        <v>0.89500000000000002</v>
      </c>
      <c r="Y36">
        <v>0.8609</v>
      </c>
      <c r="Z36">
        <v>0.8286</v>
      </c>
      <c r="AA36">
        <v>0.79810000000000003</v>
      </c>
      <c r="AB36">
        <v>0.76939999999999997</v>
      </c>
      <c r="AC36">
        <v>0.74239999999999995</v>
      </c>
      <c r="AD36">
        <v>0.71699999999999997</v>
      </c>
      <c r="AE36">
        <v>0.69310000000000005</v>
      </c>
      <c r="AF36">
        <v>0.67069999999999996</v>
      </c>
      <c r="AG36">
        <v>0.64980000000000004</v>
      </c>
      <c r="AH36">
        <v>0.63019999999999998</v>
      </c>
      <c r="AI36">
        <v>0.6119</v>
      </c>
      <c r="AJ36">
        <v>0.59489999999999998</v>
      </c>
      <c r="AK36">
        <v>0.57899999999999996</v>
      </c>
      <c r="AL36">
        <v>0.56420000000000003</v>
      </c>
      <c r="AM36">
        <v>0.55049999999999999</v>
      </c>
      <c r="AN36">
        <v>0.53769999999999996</v>
      </c>
      <c r="AO36">
        <v>0.52590000000000003</v>
      </c>
      <c r="AP36">
        <v>0.51490000000000002</v>
      </c>
      <c r="AQ36">
        <v>0.50470000000000004</v>
      </c>
      <c r="AR36">
        <v>0.49519999999999997</v>
      </c>
      <c r="AS36">
        <v>0.48630000000000001</v>
      </c>
      <c r="AT36">
        <v>0.47810000000000002</v>
      </c>
      <c r="AU36">
        <v>0.47039999999999998</v>
      </c>
      <c r="AV36">
        <v>0.46310000000000001</v>
      </c>
      <c r="AW36">
        <v>0.45629999999999998</v>
      </c>
      <c r="AX36">
        <v>0.44979999999999998</v>
      </c>
      <c r="AY36">
        <v>0.44350000000000001</v>
      </c>
      <c r="AZ36">
        <v>0.4375</v>
      </c>
      <c r="BA36">
        <v>0.43159999999999998</v>
      </c>
      <c r="BB36">
        <v>0.42580000000000001</v>
      </c>
      <c r="BC36">
        <v>0.42</v>
      </c>
      <c r="BD36">
        <v>0.41420000000000001</v>
      </c>
      <c r="BE36">
        <v>0.4083</v>
      </c>
      <c r="BF36">
        <v>0.40239999999999998</v>
      </c>
      <c r="BG36">
        <v>0.39650000000000002</v>
      </c>
      <c r="BH36">
        <v>0.3906</v>
      </c>
      <c r="BI36">
        <v>0.38469999999999999</v>
      </c>
      <c r="BJ36">
        <v>0.37880000000000003</v>
      </c>
      <c r="BK36">
        <v>0.37290000000000001</v>
      </c>
      <c r="BL36">
        <v>0.36699999999999999</v>
      </c>
      <c r="BM36">
        <v>0.36120000000000002</v>
      </c>
      <c r="BN36">
        <v>0.35549999999999998</v>
      </c>
      <c r="BO36">
        <v>0.3498</v>
      </c>
      <c r="BP36">
        <v>0.34420000000000001</v>
      </c>
      <c r="BQ36">
        <v>0.3387</v>
      </c>
      <c r="BR36">
        <v>0.3332</v>
      </c>
      <c r="BS36">
        <v>0.32790000000000002</v>
      </c>
      <c r="BT36">
        <v>0.32269999999999999</v>
      </c>
      <c r="BU36">
        <v>0.31759999999999999</v>
      </c>
      <c r="BV36">
        <v>0.31269999999999998</v>
      </c>
      <c r="BW36">
        <v>0.30790000000000001</v>
      </c>
      <c r="BX36">
        <v>0.30320000000000003</v>
      </c>
      <c r="BY36">
        <v>0.29870000000000002</v>
      </c>
      <c r="BZ36">
        <v>0.2944</v>
      </c>
      <c r="CA36">
        <v>0.29020000000000001</v>
      </c>
      <c r="CB36">
        <v>0.28610000000000002</v>
      </c>
      <c r="CC36">
        <v>0.28210000000000002</v>
      </c>
      <c r="CD36">
        <v>0.27829999999999999</v>
      </c>
      <c r="CE36">
        <v>0.27460000000000001</v>
      </c>
      <c r="CF36">
        <v>0.27100000000000002</v>
      </c>
      <c r="CG36">
        <v>0.2676</v>
      </c>
      <c r="CH36">
        <v>0.26419999999999999</v>
      </c>
      <c r="CI36">
        <v>0.26090000000000002</v>
      </c>
      <c r="CJ36">
        <v>0.25779999999999997</v>
      </c>
      <c r="CK36">
        <v>0.25469999999999998</v>
      </c>
      <c r="CL36">
        <v>0.25169999999999998</v>
      </c>
      <c r="CM36">
        <v>0.2487</v>
      </c>
      <c r="CN36">
        <v>0.24590000000000001</v>
      </c>
      <c r="CO36">
        <v>0.24310000000000001</v>
      </c>
      <c r="CP36">
        <v>0.2404</v>
      </c>
      <c r="CQ36">
        <v>0.23769999999999999</v>
      </c>
      <c r="CR36">
        <v>0.2351</v>
      </c>
      <c r="CS36">
        <v>0.23250000000000001</v>
      </c>
      <c r="CT36">
        <v>0.23</v>
      </c>
      <c r="CU36">
        <v>0.22750000000000001</v>
      </c>
      <c r="CV36">
        <v>0.22509999999999999</v>
      </c>
      <c r="CW36">
        <v>0.22259999999999999</v>
      </c>
      <c r="CX36">
        <v>0.22020000000000001</v>
      </c>
      <c r="CY36">
        <v>0.21779999999999999</v>
      </c>
      <c r="CZ36">
        <v>0.2155</v>
      </c>
      <c r="DA36">
        <v>0.21310000000000001</v>
      </c>
    </row>
    <row r="37" spans="1:105" x14ac:dyDescent="0.25">
      <c r="A37">
        <v>9</v>
      </c>
      <c r="B37" t="s">
        <v>64</v>
      </c>
      <c r="C37" t="s">
        <v>32</v>
      </c>
      <c r="D37" t="s">
        <v>4</v>
      </c>
      <c r="E37" t="s">
        <v>68</v>
      </c>
      <c r="F37">
        <v>3.984</v>
      </c>
      <c r="G37">
        <v>3.6379999999999999</v>
      </c>
      <c r="H37">
        <v>3.3039999999999998</v>
      </c>
      <c r="I37">
        <v>2.996</v>
      </c>
      <c r="J37">
        <v>2.7280000000000002</v>
      </c>
      <c r="K37">
        <v>2.5089999999999999</v>
      </c>
      <c r="L37">
        <v>2.3330000000000002</v>
      </c>
      <c r="M37">
        <v>2.1920000000000002</v>
      </c>
      <c r="N37">
        <v>2.0760000000000001</v>
      </c>
      <c r="O37">
        <v>1.976</v>
      </c>
      <c r="P37">
        <v>1.885</v>
      </c>
      <c r="Q37">
        <v>1.8</v>
      </c>
      <c r="R37">
        <v>1.722</v>
      </c>
      <c r="S37">
        <v>1.65</v>
      </c>
      <c r="T37">
        <v>1.583</v>
      </c>
      <c r="U37">
        <v>1.5209999999999999</v>
      </c>
      <c r="V37">
        <v>1.4630000000000001</v>
      </c>
      <c r="W37">
        <v>1.409</v>
      </c>
      <c r="X37">
        <v>1.359</v>
      </c>
      <c r="Y37">
        <v>1.3120000000000001</v>
      </c>
      <c r="Z37">
        <v>1.268</v>
      </c>
      <c r="AA37">
        <v>1.2250000000000001</v>
      </c>
      <c r="AB37">
        <v>1.1859999999999999</v>
      </c>
      <c r="AC37">
        <v>1.1479999999999999</v>
      </c>
      <c r="AD37">
        <v>1.113</v>
      </c>
      <c r="AE37">
        <v>1.08</v>
      </c>
      <c r="AF37">
        <v>1.0489999999999999</v>
      </c>
      <c r="AG37">
        <v>1.02</v>
      </c>
      <c r="AH37">
        <v>0.99280000000000002</v>
      </c>
      <c r="AI37">
        <v>0.96730000000000005</v>
      </c>
      <c r="AJ37">
        <v>0.94359999999999999</v>
      </c>
      <c r="AK37">
        <v>0.92149999999999999</v>
      </c>
      <c r="AL37">
        <v>0.90080000000000005</v>
      </c>
      <c r="AM37">
        <v>0.88160000000000005</v>
      </c>
      <c r="AN37">
        <v>0.86380000000000001</v>
      </c>
      <c r="AO37">
        <v>0.84709999999999996</v>
      </c>
      <c r="AP37">
        <v>0.83169999999999999</v>
      </c>
      <c r="AQ37">
        <v>0.81730000000000003</v>
      </c>
      <c r="AR37">
        <v>0.80400000000000005</v>
      </c>
      <c r="AS37">
        <v>0.79149999999999998</v>
      </c>
      <c r="AT37">
        <v>0.77990000000000004</v>
      </c>
      <c r="AU37">
        <v>0.76900000000000002</v>
      </c>
      <c r="AV37">
        <v>0.75870000000000004</v>
      </c>
      <c r="AW37">
        <v>0.749</v>
      </c>
      <c r="AX37">
        <v>0.73970000000000002</v>
      </c>
      <c r="AY37">
        <v>0.73089999999999999</v>
      </c>
      <c r="AZ37">
        <v>0.72230000000000005</v>
      </c>
      <c r="BA37">
        <v>0.71399999999999997</v>
      </c>
      <c r="BB37">
        <v>0.70569999999999999</v>
      </c>
      <c r="BC37">
        <v>0.69750000000000001</v>
      </c>
      <c r="BD37">
        <v>0.68930000000000002</v>
      </c>
      <c r="BE37">
        <v>0.68100000000000005</v>
      </c>
      <c r="BF37">
        <v>0.67269999999999996</v>
      </c>
      <c r="BG37">
        <v>0.66439999999999999</v>
      </c>
      <c r="BH37">
        <v>0.65610000000000002</v>
      </c>
      <c r="BI37">
        <v>0.64780000000000004</v>
      </c>
      <c r="BJ37">
        <v>0.63949999999999996</v>
      </c>
      <c r="BK37">
        <v>0.63129999999999997</v>
      </c>
      <c r="BL37">
        <v>0.62309999999999999</v>
      </c>
      <c r="BM37">
        <v>0.61499999999999999</v>
      </c>
      <c r="BN37">
        <v>0.60699999999999998</v>
      </c>
      <c r="BO37">
        <v>0.59899999999999998</v>
      </c>
      <c r="BP37">
        <v>0.59119999999999995</v>
      </c>
      <c r="BQ37">
        <v>0.58350000000000002</v>
      </c>
      <c r="BR37">
        <v>0.57589999999999997</v>
      </c>
      <c r="BS37">
        <v>0.56840000000000002</v>
      </c>
      <c r="BT37">
        <v>0.56110000000000004</v>
      </c>
      <c r="BU37">
        <v>0.55400000000000005</v>
      </c>
      <c r="BV37">
        <v>0.54710000000000003</v>
      </c>
      <c r="BW37">
        <v>0.5403</v>
      </c>
      <c r="BX37">
        <v>0.53380000000000005</v>
      </c>
      <c r="BY37">
        <v>0.52739999999999998</v>
      </c>
      <c r="BZ37">
        <v>0.52129999999999999</v>
      </c>
      <c r="CA37">
        <v>0.51529999999999998</v>
      </c>
      <c r="CB37">
        <v>0.50960000000000005</v>
      </c>
      <c r="CC37">
        <v>0.504</v>
      </c>
      <c r="CD37">
        <v>0.4985</v>
      </c>
      <c r="CE37">
        <v>0.49330000000000002</v>
      </c>
      <c r="CF37">
        <v>0.48809999999999998</v>
      </c>
      <c r="CG37">
        <v>0.48320000000000002</v>
      </c>
      <c r="CH37">
        <v>0.4783</v>
      </c>
      <c r="CI37">
        <v>0.47360000000000002</v>
      </c>
      <c r="CJ37">
        <v>0.46899999999999997</v>
      </c>
      <c r="CK37">
        <v>0.46460000000000001</v>
      </c>
      <c r="CL37">
        <v>0.4602</v>
      </c>
      <c r="CM37">
        <v>0.45600000000000002</v>
      </c>
      <c r="CN37">
        <v>0.45190000000000002</v>
      </c>
      <c r="CO37">
        <v>0.44779999999999998</v>
      </c>
      <c r="CP37">
        <v>0.44379999999999997</v>
      </c>
      <c r="CQ37">
        <v>0.43990000000000001</v>
      </c>
      <c r="CR37">
        <v>0.43609999999999999</v>
      </c>
      <c r="CS37">
        <v>0.43230000000000002</v>
      </c>
      <c r="CT37">
        <v>0.42859999999999998</v>
      </c>
      <c r="CU37">
        <v>0.42499999999999999</v>
      </c>
      <c r="CV37">
        <v>0.4214</v>
      </c>
      <c r="CW37">
        <v>0.4178</v>
      </c>
      <c r="CX37">
        <v>0.41420000000000001</v>
      </c>
      <c r="CY37">
        <v>0.41070000000000001</v>
      </c>
      <c r="CZ37">
        <v>0.40720000000000001</v>
      </c>
      <c r="DA37">
        <v>0.4037</v>
      </c>
    </row>
    <row r="38" spans="1:105" x14ac:dyDescent="0.25">
      <c r="A38">
        <v>10</v>
      </c>
      <c r="B38" t="s">
        <v>64</v>
      </c>
      <c r="C38" t="s">
        <v>29</v>
      </c>
      <c r="D38" t="s">
        <v>3</v>
      </c>
      <c r="E38" t="s">
        <v>69</v>
      </c>
      <c r="F38">
        <v>0.1532</v>
      </c>
      <c r="G38">
        <v>0.13489999999999999</v>
      </c>
      <c r="H38">
        <v>0.1174</v>
      </c>
      <c r="I38">
        <v>0.10150000000000001</v>
      </c>
      <c r="J38">
        <v>8.8279999999999997E-2</v>
      </c>
      <c r="K38">
        <v>7.8170000000000003E-2</v>
      </c>
      <c r="L38">
        <v>7.0800000000000002E-2</v>
      </c>
      <c r="M38">
        <v>6.5509999999999999E-2</v>
      </c>
      <c r="N38">
        <v>6.164E-2</v>
      </c>
      <c r="O38">
        <v>5.8520000000000003E-2</v>
      </c>
      <c r="P38">
        <v>5.5599999999999997E-2</v>
      </c>
      <c r="Q38">
        <v>5.2780000000000001E-2</v>
      </c>
      <c r="R38">
        <v>5.006E-2</v>
      </c>
      <c r="S38">
        <v>4.7440000000000003E-2</v>
      </c>
      <c r="T38">
        <v>4.4929999999999998E-2</v>
      </c>
      <c r="U38">
        <v>4.2529999999999998E-2</v>
      </c>
      <c r="V38">
        <v>4.0230000000000002E-2</v>
      </c>
      <c r="W38">
        <v>3.8059999999999997E-2</v>
      </c>
      <c r="X38">
        <v>3.5990000000000001E-2</v>
      </c>
      <c r="Y38">
        <v>3.4049999999999997E-2</v>
      </c>
      <c r="Z38">
        <v>3.2230000000000002E-2</v>
      </c>
      <c r="AA38">
        <v>3.0530000000000002E-2</v>
      </c>
      <c r="AB38">
        <v>2.895E-2</v>
      </c>
      <c r="AC38">
        <v>2.7470000000000001E-2</v>
      </c>
      <c r="AD38">
        <v>2.6100000000000002E-2</v>
      </c>
      <c r="AE38">
        <v>2.4830000000000001E-2</v>
      </c>
      <c r="AF38">
        <v>2.366E-2</v>
      </c>
      <c r="AG38">
        <v>2.2579999999999999E-2</v>
      </c>
      <c r="AH38">
        <v>2.1579999999999998E-2</v>
      </c>
      <c r="AI38">
        <v>2.0670000000000001E-2</v>
      </c>
      <c r="AJ38">
        <v>1.984E-2</v>
      </c>
      <c r="AK38">
        <v>1.908E-2</v>
      </c>
      <c r="AL38">
        <v>1.84E-2</v>
      </c>
      <c r="AM38">
        <v>1.7780000000000001E-2</v>
      </c>
      <c r="AN38">
        <v>1.721E-2</v>
      </c>
      <c r="AO38">
        <v>1.6709999999999999E-2</v>
      </c>
      <c r="AP38">
        <v>1.626E-2</v>
      </c>
      <c r="AQ38">
        <v>1.585E-2</v>
      </c>
      <c r="AR38">
        <v>1.549E-2</v>
      </c>
      <c r="AS38">
        <v>1.5169999999999999E-2</v>
      </c>
      <c r="AT38">
        <v>1.4880000000000001E-2</v>
      </c>
      <c r="AU38">
        <v>1.4619999999999999E-2</v>
      </c>
      <c r="AV38">
        <v>1.438E-2</v>
      </c>
      <c r="AW38">
        <v>1.417E-2</v>
      </c>
      <c r="AX38">
        <v>1.397E-2</v>
      </c>
      <c r="AY38">
        <v>1.379E-2</v>
      </c>
      <c r="AZ38">
        <v>1.3610000000000001E-2</v>
      </c>
      <c r="BA38">
        <v>1.3429999999999999E-2</v>
      </c>
      <c r="BB38">
        <v>1.3259999999999999E-2</v>
      </c>
      <c r="BC38">
        <v>1.307E-2</v>
      </c>
      <c r="BD38">
        <v>1.2880000000000001E-2</v>
      </c>
      <c r="BE38">
        <v>1.268E-2</v>
      </c>
      <c r="BF38">
        <v>1.247E-2</v>
      </c>
      <c r="BG38">
        <v>1.225E-2</v>
      </c>
      <c r="BH38">
        <v>1.2030000000000001E-2</v>
      </c>
      <c r="BI38">
        <v>1.18E-2</v>
      </c>
      <c r="BJ38">
        <v>1.157E-2</v>
      </c>
      <c r="BK38">
        <v>1.133E-2</v>
      </c>
      <c r="BL38">
        <v>1.1089999999999999E-2</v>
      </c>
      <c r="BM38">
        <v>1.085E-2</v>
      </c>
      <c r="BN38">
        <v>1.061E-2</v>
      </c>
      <c r="BO38">
        <v>1.0359999999999999E-2</v>
      </c>
      <c r="BP38">
        <v>1.0120000000000001E-2</v>
      </c>
      <c r="BQ38">
        <v>9.8849999999999997E-3</v>
      </c>
      <c r="BR38">
        <v>9.6489999999999996E-3</v>
      </c>
      <c r="BS38">
        <v>9.4179999999999993E-3</v>
      </c>
      <c r="BT38">
        <v>9.1929999999999998E-3</v>
      </c>
      <c r="BU38">
        <v>8.9730000000000001E-3</v>
      </c>
      <c r="BV38">
        <v>8.7600000000000004E-3</v>
      </c>
      <c r="BW38">
        <v>8.5559999999999994E-3</v>
      </c>
      <c r="BX38">
        <v>8.3599999999999994E-3</v>
      </c>
      <c r="BY38">
        <v>8.1729999999999997E-3</v>
      </c>
      <c r="BZ38">
        <v>7.9950000000000004E-3</v>
      </c>
      <c r="CA38">
        <v>7.8239999999999994E-3</v>
      </c>
      <c r="CB38">
        <v>7.6620000000000004E-3</v>
      </c>
      <c r="CC38">
        <v>7.5069999999999998E-3</v>
      </c>
      <c r="CD38">
        <v>7.3590000000000001E-3</v>
      </c>
      <c r="CE38">
        <v>7.2189999999999997E-3</v>
      </c>
      <c r="CF38">
        <v>7.0850000000000002E-3</v>
      </c>
      <c r="CG38">
        <v>6.9569999999999996E-3</v>
      </c>
      <c r="CH38">
        <v>6.8360000000000001E-3</v>
      </c>
      <c r="CI38">
        <v>6.7200000000000003E-3</v>
      </c>
      <c r="CJ38">
        <v>6.6090000000000003E-3</v>
      </c>
      <c r="CK38">
        <v>6.5040000000000002E-3</v>
      </c>
      <c r="CL38">
        <v>6.404E-3</v>
      </c>
      <c r="CM38">
        <v>6.3080000000000002E-3</v>
      </c>
      <c r="CN38">
        <v>6.2160000000000002E-3</v>
      </c>
      <c r="CO38">
        <v>6.1279999999999998E-3</v>
      </c>
      <c r="CP38">
        <v>6.0439999999999999E-3</v>
      </c>
      <c r="CQ38">
        <v>5.9630000000000004E-3</v>
      </c>
      <c r="CR38">
        <v>5.8859999999999997E-3</v>
      </c>
      <c r="CS38">
        <v>5.8100000000000001E-3</v>
      </c>
      <c r="CT38">
        <v>5.738E-3</v>
      </c>
      <c r="CU38">
        <v>5.6670000000000002E-3</v>
      </c>
      <c r="CV38">
        <v>5.5989999999999998E-3</v>
      </c>
      <c r="CW38">
        <v>5.5310000000000003E-3</v>
      </c>
      <c r="CX38">
        <v>5.4650000000000002E-3</v>
      </c>
      <c r="CY38">
        <v>5.4000000000000003E-3</v>
      </c>
      <c r="CZ38">
        <v>5.3359999999999996E-3</v>
      </c>
      <c r="DA38">
        <v>5.2719999999999998E-3</v>
      </c>
    </row>
    <row r="39" spans="1:105" x14ac:dyDescent="0.25">
      <c r="A39">
        <v>10</v>
      </c>
      <c r="B39" t="s">
        <v>64</v>
      </c>
      <c r="C39" t="s">
        <v>29</v>
      </c>
      <c r="D39" t="s">
        <v>2</v>
      </c>
      <c r="E39" t="s">
        <v>70</v>
      </c>
      <c r="F39">
        <v>0.19500000000000001</v>
      </c>
      <c r="G39">
        <v>0.17269999999999999</v>
      </c>
      <c r="H39">
        <v>0.15140000000000001</v>
      </c>
      <c r="I39">
        <v>0.1321</v>
      </c>
      <c r="J39">
        <v>0.1159</v>
      </c>
      <c r="K39">
        <v>0.10340000000000001</v>
      </c>
      <c r="L39">
        <v>9.4280000000000003E-2</v>
      </c>
      <c r="M39">
        <v>8.763E-2</v>
      </c>
      <c r="N39">
        <v>8.2699999999999996E-2</v>
      </c>
      <c r="O39">
        <v>7.8689999999999996E-2</v>
      </c>
      <c r="P39">
        <v>7.4940000000000007E-2</v>
      </c>
      <c r="Q39">
        <v>7.1319999999999995E-2</v>
      </c>
      <c r="R39">
        <v>6.7830000000000001E-2</v>
      </c>
      <c r="S39">
        <v>6.4479999999999996E-2</v>
      </c>
      <c r="T39">
        <v>6.1260000000000002E-2</v>
      </c>
      <c r="U39">
        <v>5.8180000000000003E-2</v>
      </c>
      <c r="V39">
        <v>5.5239999999999997E-2</v>
      </c>
      <c r="W39">
        <v>5.2449999999999997E-2</v>
      </c>
      <c r="X39">
        <v>4.9799999999999997E-2</v>
      </c>
      <c r="Y39">
        <v>4.7300000000000002E-2</v>
      </c>
      <c r="Z39">
        <v>4.4949999999999997E-2</v>
      </c>
      <c r="AA39">
        <v>4.274E-2</v>
      </c>
      <c r="AB39">
        <v>4.0680000000000001E-2</v>
      </c>
      <c r="AC39">
        <v>3.8739999999999997E-2</v>
      </c>
      <c r="AD39">
        <v>3.6940000000000001E-2</v>
      </c>
      <c r="AE39">
        <v>3.526E-2</v>
      </c>
      <c r="AF39">
        <v>3.3700000000000001E-2</v>
      </c>
      <c r="AG39">
        <v>3.2259999999999997E-2</v>
      </c>
      <c r="AH39">
        <v>3.092E-2</v>
      </c>
      <c r="AI39">
        <v>2.9680000000000002E-2</v>
      </c>
      <c r="AJ39">
        <v>2.8539999999999999E-2</v>
      </c>
      <c r="AK39">
        <v>2.7490000000000001E-2</v>
      </c>
      <c r="AL39">
        <v>2.6530000000000001E-2</v>
      </c>
      <c r="AM39">
        <v>2.5649999999999999E-2</v>
      </c>
      <c r="AN39">
        <v>2.4850000000000001E-2</v>
      </c>
      <c r="AO39">
        <v>2.4119999999999999E-2</v>
      </c>
      <c r="AP39">
        <v>2.3449999999999999E-2</v>
      </c>
      <c r="AQ39">
        <v>2.2839999999999999E-2</v>
      </c>
      <c r="AR39">
        <v>2.2290000000000001E-2</v>
      </c>
      <c r="AS39">
        <v>2.1780000000000001E-2</v>
      </c>
      <c r="AT39">
        <v>2.1319999999999999E-2</v>
      </c>
      <c r="AU39">
        <v>2.0899999999999998E-2</v>
      </c>
      <c r="AV39">
        <v>2.051E-2</v>
      </c>
      <c r="AW39">
        <v>2.0150000000000001E-2</v>
      </c>
      <c r="AX39">
        <v>1.9820000000000001E-2</v>
      </c>
      <c r="AY39">
        <v>1.95E-2</v>
      </c>
      <c r="AZ39">
        <v>1.9189999999999999E-2</v>
      </c>
      <c r="BA39">
        <v>1.8890000000000001E-2</v>
      </c>
      <c r="BB39">
        <v>1.8589999999999999E-2</v>
      </c>
      <c r="BC39">
        <v>1.8280000000000001E-2</v>
      </c>
      <c r="BD39">
        <v>1.797E-2</v>
      </c>
      <c r="BE39">
        <v>1.7649999999999999E-2</v>
      </c>
      <c r="BF39">
        <v>1.7330000000000002E-2</v>
      </c>
      <c r="BG39">
        <v>1.6990000000000002E-2</v>
      </c>
      <c r="BH39">
        <v>1.6650000000000002E-2</v>
      </c>
      <c r="BI39">
        <v>1.6310000000000002E-2</v>
      </c>
      <c r="BJ39">
        <v>1.5970000000000002E-2</v>
      </c>
      <c r="BK39">
        <v>1.562E-2</v>
      </c>
      <c r="BL39">
        <v>1.528E-2</v>
      </c>
      <c r="BM39">
        <v>1.4930000000000001E-2</v>
      </c>
      <c r="BN39">
        <v>1.4579999999999999E-2</v>
      </c>
      <c r="BO39">
        <v>1.4239999999999999E-2</v>
      </c>
      <c r="BP39">
        <v>1.3899999999999999E-2</v>
      </c>
      <c r="BQ39">
        <v>1.357E-2</v>
      </c>
      <c r="BR39">
        <v>1.324E-2</v>
      </c>
      <c r="BS39">
        <v>1.2919999999999999E-2</v>
      </c>
      <c r="BT39">
        <v>1.261E-2</v>
      </c>
      <c r="BU39">
        <v>1.23E-2</v>
      </c>
      <c r="BV39">
        <v>1.201E-2</v>
      </c>
      <c r="BW39">
        <v>1.172E-2</v>
      </c>
      <c r="BX39">
        <v>1.145E-2</v>
      </c>
      <c r="BY39">
        <v>1.119E-2</v>
      </c>
      <c r="BZ39">
        <v>1.094E-2</v>
      </c>
      <c r="CA39">
        <v>1.0710000000000001E-2</v>
      </c>
      <c r="CB39">
        <v>1.048E-2</v>
      </c>
      <c r="CC39">
        <v>1.026E-2</v>
      </c>
      <c r="CD39">
        <v>1.0059999999999999E-2</v>
      </c>
      <c r="CE39">
        <v>9.8580000000000004E-3</v>
      </c>
      <c r="CF39">
        <v>9.6690000000000005E-3</v>
      </c>
      <c r="CG39">
        <v>9.4889999999999992E-3</v>
      </c>
      <c r="CH39">
        <v>9.3159999999999996E-3</v>
      </c>
      <c r="CI39">
        <v>9.1520000000000004E-3</v>
      </c>
      <c r="CJ39">
        <v>8.9949999999999995E-3</v>
      </c>
      <c r="CK39">
        <v>8.8439999999999994E-3</v>
      </c>
      <c r="CL39">
        <v>8.6999999999999994E-3</v>
      </c>
      <c r="CM39">
        <v>8.5620000000000002E-3</v>
      </c>
      <c r="CN39">
        <v>8.43E-3</v>
      </c>
      <c r="CO39">
        <v>8.3029999999999996E-3</v>
      </c>
      <c r="CP39">
        <v>8.1810000000000008E-3</v>
      </c>
      <c r="CQ39">
        <v>8.064E-3</v>
      </c>
      <c r="CR39">
        <v>7.9500000000000005E-3</v>
      </c>
      <c r="CS39">
        <v>7.8399999999999997E-3</v>
      </c>
      <c r="CT39">
        <v>7.7340000000000004E-3</v>
      </c>
      <c r="CU39">
        <v>7.6299999999999996E-3</v>
      </c>
      <c r="CV39">
        <v>7.5290000000000001E-3</v>
      </c>
      <c r="CW39">
        <v>7.4289999999999998E-3</v>
      </c>
      <c r="CX39">
        <v>7.332E-3</v>
      </c>
      <c r="CY39">
        <v>7.2350000000000001E-3</v>
      </c>
      <c r="CZ39">
        <v>7.1390000000000004E-3</v>
      </c>
      <c r="DA39">
        <v>7.0439999999999999E-3</v>
      </c>
    </row>
    <row r="40" spans="1:105" x14ac:dyDescent="0.25">
      <c r="A40">
        <v>10</v>
      </c>
      <c r="B40" t="s">
        <v>64</v>
      </c>
      <c r="C40" t="s">
        <v>32</v>
      </c>
      <c r="D40" t="s">
        <v>3</v>
      </c>
      <c r="E40" t="s">
        <v>71</v>
      </c>
      <c r="F40">
        <v>3.931</v>
      </c>
      <c r="G40">
        <v>3.46</v>
      </c>
      <c r="H40">
        <v>3.0110000000000001</v>
      </c>
      <c r="I40">
        <v>2.6059999999999999</v>
      </c>
      <c r="J40">
        <v>2.266</v>
      </c>
      <c r="K40">
        <v>2.0059999999999998</v>
      </c>
      <c r="L40">
        <v>1.8169999999999999</v>
      </c>
      <c r="M40">
        <v>1.681</v>
      </c>
      <c r="N40">
        <v>1.581</v>
      </c>
      <c r="O40">
        <v>1.5009999999999999</v>
      </c>
      <c r="P40">
        <v>1.425</v>
      </c>
      <c r="Q40">
        <v>1.353</v>
      </c>
      <c r="R40">
        <v>1.2829999999999999</v>
      </c>
      <c r="S40">
        <v>1.216</v>
      </c>
      <c r="T40">
        <v>1.151</v>
      </c>
      <c r="U40">
        <v>1.089</v>
      </c>
      <c r="V40">
        <v>1.0309999999999999</v>
      </c>
      <c r="W40">
        <v>0.97460000000000002</v>
      </c>
      <c r="X40">
        <v>0.92179999999999995</v>
      </c>
      <c r="Y40">
        <v>0.872</v>
      </c>
      <c r="Z40">
        <v>0.82540000000000002</v>
      </c>
      <c r="AA40">
        <v>0.78180000000000005</v>
      </c>
      <c r="AB40">
        <v>0.74109999999999998</v>
      </c>
      <c r="AC40">
        <v>0.70330000000000004</v>
      </c>
      <c r="AD40">
        <v>0.66820000000000002</v>
      </c>
      <c r="AE40">
        <v>0.63560000000000005</v>
      </c>
      <c r="AF40">
        <v>0.60560000000000003</v>
      </c>
      <c r="AG40">
        <v>0.57789999999999997</v>
      </c>
      <c r="AH40">
        <v>0.55249999999999999</v>
      </c>
      <c r="AI40">
        <v>0.52910000000000001</v>
      </c>
      <c r="AJ40">
        <v>0.50790000000000002</v>
      </c>
      <c r="AK40">
        <v>0.48849999999999999</v>
      </c>
      <c r="AL40">
        <v>0.47089999999999999</v>
      </c>
      <c r="AM40">
        <v>0.45500000000000002</v>
      </c>
      <c r="AN40">
        <v>0.44059999999999999</v>
      </c>
      <c r="AO40">
        <v>0.42770000000000002</v>
      </c>
      <c r="AP40">
        <v>0.41610000000000003</v>
      </c>
      <c r="AQ40">
        <v>0.40579999999999999</v>
      </c>
      <c r="AR40">
        <v>0.39660000000000001</v>
      </c>
      <c r="AS40">
        <v>0.38829999999999998</v>
      </c>
      <c r="AT40">
        <v>0.38090000000000002</v>
      </c>
      <c r="AU40">
        <v>0.37430000000000002</v>
      </c>
      <c r="AV40">
        <v>0.36840000000000001</v>
      </c>
      <c r="AW40">
        <v>0.3629</v>
      </c>
      <c r="AX40">
        <v>0.3579</v>
      </c>
      <c r="AY40">
        <v>0.35320000000000001</v>
      </c>
      <c r="AZ40">
        <v>0.34870000000000001</v>
      </c>
      <c r="BA40">
        <v>0.34429999999999999</v>
      </c>
      <c r="BB40">
        <v>0.33979999999999999</v>
      </c>
      <c r="BC40">
        <v>0.3352</v>
      </c>
      <c r="BD40">
        <v>0.33029999999999998</v>
      </c>
      <c r="BE40">
        <v>0.32519999999999999</v>
      </c>
      <c r="BF40">
        <v>0.31990000000000002</v>
      </c>
      <c r="BG40">
        <v>0.31440000000000001</v>
      </c>
      <c r="BH40">
        <v>0.30869999999999997</v>
      </c>
      <c r="BI40">
        <v>0.3029</v>
      </c>
      <c r="BJ40">
        <v>0.29699999999999999</v>
      </c>
      <c r="BK40">
        <v>0.29099999999999998</v>
      </c>
      <c r="BL40">
        <v>0.28489999999999999</v>
      </c>
      <c r="BM40">
        <v>0.2787</v>
      </c>
      <c r="BN40">
        <v>0.27260000000000001</v>
      </c>
      <c r="BO40">
        <v>0.26640000000000003</v>
      </c>
      <c r="BP40">
        <v>0.26029999999999998</v>
      </c>
      <c r="BQ40">
        <v>0.25419999999999998</v>
      </c>
      <c r="BR40">
        <v>0.2482</v>
      </c>
      <c r="BS40">
        <v>0.24229999999999999</v>
      </c>
      <c r="BT40">
        <v>0.2366</v>
      </c>
      <c r="BU40">
        <v>0.23100000000000001</v>
      </c>
      <c r="BV40">
        <v>0.22559999999999999</v>
      </c>
      <c r="BW40">
        <v>0.22040000000000001</v>
      </c>
      <c r="BX40">
        <v>0.21540000000000001</v>
      </c>
      <c r="BY40">
        <v>0.21060000000000001</v>
      </c>
      <c r="BZ40">
        <v>0.20610000000000001</v>
      </c>
      <c r="CA40">
        <v>0.20169999999999999</v>
      </c>
      <c r="CB40">
        <v>0.1976</v>
      </c>
      <c r="CC40">
        <v>0.19359999999999999</v>
      </c>
      <c r="CD40">
        <v>0.1898</v>
      </c>
      <c r="CE40">
        <v>0.1862</v>
      </c>
      <c r="CF40">
        <v>0.18279999999999999</v>
      </c>
      <c r="CG40">
        <v>0.17949999999999999</v>
      </c>
      <c r="CH40">
        <v>0.1764</v>
      </c>
      <c r="CI40">
        <v>0.1734</v>
      </c>
      <c r="CJ40">
        <v>0.1706</v>
      </c>
      <c r="CK40">
        <v>0.16789999999999999</v>
      </c>
      <c r="CL40">
        <v>0.1653</v>
      </c>
      <c r="CM40">
        <v>0.1628</v>
      </c>
      <c r="CN40">
        <v>0.16039999999999999</v>
      </c>
      <c r="CO40">
        <v>0.15820000000000001</v>
      </c>
      <c r="CP40">
        <v>0.156</v>
      </c>
      <c r="CQ40">
        <v>0.15390000000000001</v>
      </c>
      <c r="CR40">
        <v>0.15190000000000001</v>
      </c>
      <c r="CS40">
        <v>0.14990000000000001</v>
      </c>
      <c r="CT40">
        <v>0.14810000000000001</v>
      </c>
      <c r="CU40">
        <v>0.1462</v>
      </c>
      <c r="CV40">
        <v>0.1444</v>
      </c>
      <c r="CW40">
        <v>0.14269999999999999</v>
      </c>
      <c r="CX40">
        <v>0.14099999999999999</v>
      </c>
      <c r="CY40">
        <v>0.13930000000000001</v>
      </c>
      <c r="CZ40">
        <v>0.1376</v>
      </c>
      <c r="DA40">
        <v>0.13589999999999999</v>
      </c>
    </row>
    <row r="41" spans="1:105" x14ac:dyDescent="0.25">
      <c r="A41">
        <v>10</v>
      </c>
      <c r="B41" t="s">
        <v>64</v>
      </c>
      <c r="C41" t="s">
        <v>32</v>
      </c>
      <c r="D41" t="s">
        <v>2</v>
      </c>
      <c r="E41" t="s">
        <v>72</v>
      </c>
      <c r="F41">
        <v>5.141</v>
      </c>
      <c r="G41">
        <v>4.556</v>
      </c>
      <c r="H41">
        <v>3.9980000000000002</v>
      </c>
      <c r="I41">
        <v>3.4929999999999999</v>
      </c>
      <c r="J41">
        <v>3.0680000000000001</v>
      </c>
      <c r="K41">
        <v>2.742</v>
      </c>
      <c r="L41">
        <v>2.5019999999999998</v>
      </c>
      <c r="M41">
        <v>2.327</v>
      </c>
      <c r="N41">
        <v>2.1970000000000001</v>
      </c>
      <c r="O41">
        <v>2.0910000000000002</v>
      </c>
      <c r="P41">
        <v>1.992</v>
      </c>
      <c r="Q41">
        <v>1.8959999999999999</v>
      </c>
      <c r="R41">
        <v>1.804</v>
      </c>
      <c r="S41">
        <v>1.716</v>
      </c>
      <c r="T41">
        <v>1.631</v>
      </c>
      <c r="U41">
        <v>1.55</v>
      </c>
      <c r="V41">
        <v>1.4730000000000001</v>
      </c>
      <c r="W41">
        <v>1.399</v>
      </c>
      <c r="X41">
        <v>1.329</v>
      </c>
      <c r="Y41">
        <v>1.2629999999999999</v>
      </c>
      <c r="Z41">
        <v>1.2010000000000001</v>
      </c>
      <c r="AA41">
        <v>1.143</v>
      </c>
      <c r="AB41">
        <v>1.089</v>
      </c>
      <c r="AC41">
        <v>1.038</v>
      </c>
      <c r="AD41">
        <v>0.99</v>
      </c>
      <c r="AE41">
        <v>0.94569999999999999</v>
      </c>
      <c r="AF41">
        <v>0.90439999999999998</v>
      </c>
      <c r="AG41">
        <v>0.86609999999999998</v>
      </c>
      <c r="AH41">
        <v>0.83069999999999999</v>
      </c>
      <c r="AI41">
        <v>0.79790000000000005</v>
      </c>
      <c r="AJ41">
        <v>0.76770000000000005</v>
      </c>
      <c r="AK41">
        <v>0.7399</v>
      </c>
      <c r="AL41">
        <v>0.71440000000000003</v>
      </c>
      <c r="AM41">
        <v>0.69099999999999995</v>
      </c>
      <c r="AN41">
        <v>0.66959999999999997</v>
      </c>
      <c r="AO41">
        <v>0.65</v>
      </c>
      <c r="AP41">
        <v>0.63219999999999998</v>
      </c>
      <c r="AQ41">
        <v>0.6159</v>
      </c>
      <c r="AR41">
        <v>0.60109999999999997</v>
      </c>
      <c r="AS41">
        <v>0.58760000000000001</v>
      </c>
      <c r="AT41">
        <v>0.57520000000000004</v>
      </c>
      <c r="AU41">
        <v>0.56379999999999997</v>
      </c>
      <c r="AV41">
        <v>0.5534</v>
      </c>
      <c r="AW41">
        <v>0.54359999999999997</v>
      </c>
      <c r="AX41">
        <v>0.53449999999999998</v>
      </c>
      <c r="AY41">
        <v>0.52590000000000003</v>
      </c>
      <c r="AZ41">
        <v>0.51749999999999996</v>
      </c>
      <c r="BA41">
        <v>0.50939999999999996</v>
      </c>
      <c r="BB41">
        <v>0.50119999999999998</v>
      </c>
      <c r="BC41">
        <v>0.49299999999999999</v>
      </c>
      <c r="BD41">
        <v>0.48459999999999998</v>
      </c>
      <c r="BE41">
        <v>0.47599999999999998</v>
      </c>
      <c r="BF41">
        <v>0.4672</v>
      </c>
      <c r="BG41">
        <v>0.45829999999999999</v>
      </c>
      <c r="BH41">
        <v>0.44919999999999999</v>
      </c>
      <c r="BI41">
        <v>0.44</v>
      </c>
      <c r="BJ41">
        <v>0.43080000000000002</v>
      </c>
      <c r="BK41">
        <v>0.42149999999999999</v>
      </c>
      <c r="BL41">
        <v>0.41220000000000001</v>
      </c>
      <c r="BM41">
        <v>0.40300000000000002</v>
      </c>
      <c r="BN41">
        <v>0.39379999999999998</v>
      </c>
      <c r="BO41">
        <v>0.3846</v>
      </c>
      <c r="BP41">
        <v>0.37559999999999999</v>
      </c>
      <c r="BQ41">
        <v>0.36659999999999998</v>
      </c>
      <c r="BR41">
        <v>0.3579</v>
      </c>
      <c r="BS41">
        <v>0.3493</v>
      </c>
      <c r="BT41">
        <v>0.34089999999999998</v>
      </c>
      <c r="BU41">
        <v>0.33279999999999998</v>
      </c>
      <c r="BV41">
        <v>0.32490000000000002</v>
      </c>
      <c r="BW41">
        <v>0.31730000000000003</v>
      </c>
      <c r="BX41">
        <v>0.31009999999999999</v>
      </c>
      <c r="BY41">
        <v>0.30309999999999998</v>
      </c>
      <c r="BZ41">
        <v>0.29649999999999999</v>
      </c>
      <c r="CA41">
        <v>0.29010000000000002</v>
      </c>
      <c r="CB41">
        <v>0.28410000000000002</v>
      </c>
      <c r="CC41">
        <v>0.27829999999999999</v>
      </c>
      <c r="CD41">
        <v>0.2727</v>
      </c>
      <c r="CE41">
        <v>0.26740000000000003</v>
      </c>
      <c r="CF41">
        <v>0.26229999999999998</v>
      </c>
      <c r="CG41">
        <v>0.25750000000000001</v>
      </c>
      <c r="CH41">
        <v>0.25290000000000001</v>
      </c>
      <c r="CI41">
        <v>0.24840000000000001</v>
      </c>
      <c r="CJ41">
        <v>0.2442</v>
      </c>
      <c r="CK41">
        <v>0.2402</v>
      </c>
      <c r="CL41">
        <v>0.23630000000000001</v>
      </c>
      <c r="CM41">
        <v>0.2326</v>
      </c>
      <c r="CN41">
        <v>0.22900000000000001</v>
      </c>
      <c r="CO41">
        <v>0.22559999999999999</v>
      </c>
      <c r="CP41">
        <v>0.2223</v>
      </c>
      <c r="CQ41">
        <v>0.21909999999999999</v>
      </c>
      <c r="CR41">
        <v>0.216</v>
      </c>
      <c r="CS41">
        <v>0.21310000000000001</v>
      </c>
      <c r="CT41">
        <v>0.2102</v>
      </c>
      <c r="CU41">
        <v>0.20730000000000001</v>
      </c>
      <c r="CV41">
        <v>0.2046</v>
      </c>
      <c r="CW41">
        <v>0.2019</v>
      </c>
      <c r="CX41">
        <v>0.19919999999999999</v>
      </c>
      <c r="CY41">
        <v>0.1966</v>
      </c>
      <c r="CZ41">
        <v>0.19400000000000001</v>
      </c>
      <c r="DA41">
        <v>0.19139999999999999</v>
      </c>
    </row>
    <row r="42" spans="1:105" x14ac:dyDescent="0.25">
      <c r="A42">
        <v>11</v>
      </c>
      <c r="B42" t="s">
        <v>73</v>
      </c>
      <c r="C42" t="s">
        <v>29</v>
      </c>
      <c r="D42" t="s">
        <v>5</v>
      </c>
      <c r="E42" t="s">
        <v>74</v>
      </c>
      <c r="F42">
        <v>0.1164</v>
      </c>
      <c r="G42">
        <v>0.10299999999999999</v>
      </c>
      <c r="H42">
        <v>9.0270000000000003E-2</v>
      </c>
      <c r="I42">
        <v>7.8759999999999997E-2</v>
      </c>
      <c r="J42">
        <v>6.9080000000000003E-2</v>
      </c>
      <c r="K42">
        <v>6.1670000000000003E-2</v>
      </c>
      <c r="L42">
        <v>5.6239999999999998E-2</v>
      </c>
      <c r="M42">
        <v>5.2299999999999999E-2</v>
      </c>
      <c r="N42">
        <v>4.9399999999999999E-2</v>
      </c>
      <c r="O42">
        <v>4.7050000000000002E-2</v>
      </c>
      <c r="P42">
        <v>4.4859999999999997E-2</v>
      </c>
      <c r="Q42">
        <v>4.274E-2</v>
      </c>
      <c r="R42">
        <v>4.0710000000000003E-2</v>
      </c>
      <c r="S42">
        <v>3.8760000000000003E-2</v>
      </c>
      <c r="T42">
        <v>3.6889999999999999E-2</v>
      </c>
      <c r="U42">
        <v>3.5099999999999999E-2</v>
      </c>
      <c r="V42">
        <v>3.3399999999999999E-2</v>
      </c>
      <c r="W42">
        <v>3.1780000000000003E-2</v>
      </c>
      <c r="X42">
        <v>3.0249999999999999E-2</v>
      </c>
      <c r="Y42">
        <v>2.8799999999999999E-2</v>
      </c>
      <c r="Z42">
        <v>2.7449999999999999E-2</v>
      </c>
      <c r="AA42">
        <v>2.6179999999999998E-2</v>
      </c>
      <c r="AB42">
        <v>2.4989999999999998E-2</v>
      </c>
      <c r="AC42">
        <v>2.3879999999999998E-2</v>
      </c>
      <c r="AD42">
        <v>2.2839999999999999E-2</v>
      </c>
      <c r="AE42">
        <v>2.188E-2</v>
      </c>
      <c r="AF42">
        <v>2.0990000000000002E-2</v>
      </c>
      <c r="AG42">
        <v>2.0160000000000001E-2</v>
      </c>
      <c r="AH42">
        <v>1.9400000000000001E-2</v>
      </c>
      <c r="AI42">
        <v>1.8700000000000001E-2</v>
      </c>
      <c r="AJ42">
        <v>1.805E-2</v>
      </c>
      <c r="AK42">
        <v>1.746E-2</v>
      </c>
      <c r="AL42">
        <v>1.6910000000000001E-2</v>
      </c>
      <c r="AM42">
        <v>1.6420000000000001E-2</v>
      </c>
      <c r="AN42">
        <v>1.5970000000000002E-2</v>
      </c>
      <c r="AO42">
        <v>1.5559999999999999E-2</v>
      </c>
      <c r="AP42">
        <v>1.5180000000000001E-2</v>
      </c>
      <c r="AQ42">
        <v>1.485E-2</v>
      </c>
      <c r="AR42">
        <v>1.4540000000000001E-2</v>
      </c>
      <c r="AS42">
        <v>1.426E-2</v>
      </c>
      <c r="AT42">
        <v>1.401E-2</v>
      </c>
      <c r="AU42">
        <v>1.3769999999999999E-2</v>
      </c>
      <c r="AV42">
        <v>1.3559999999999999E-2</v>
      </c>
      <c r="AW42">
        <v>1.336E-2</v>
      </c>
      <c r="AX42">
        <v>1.3180000000000001E-2</v>
      </c>
      <c r="AY42">
        <v>1.2999999999999999E-2</v>
      </c>
      <c r="AZ42">
        <v>1.2829999999999999E-2</v>
      </c>
      <c r="BA42">
        <v>1.2659999999999999E-2</v>
      </c>
      <c r="BB42">
        <v>1.2489999999999999E-2</v>
      </c>
      <c r="BC42">
        <v>1.2319999999999999E-2</v>
      </c>
      <c r="BD42">
        <v>1.214E-2</v>
      </c>
      <c r="BE42">
        <v>1.196E-2</v>
      </c>
      <c r="BF42">
        <v>1.1769999999999999E-2</v>
      </c>
      <c r="BG42">
        <v>1.158E-2</v>
      </c>
      <c r="BH42">
        <v>1.1379999999999999E-2</v>
      </c>
      <c r="BI42">
        <v>1.1180000000000001E-2</v>
      </c>
      <c r="BJ42">
        <v>1.0970000000000001E-2</v>
      </c>
      <c r="BK42">
        <v>1.077E-2</v>
      </c>
      <c r="BL42">
        <v>1.056E-2</v>
      </c>
      <c r="BM42">
        <v>1.035E-2</v>
      </c>
      <c r="BN42">
        <v>1.014E-2</v>
      </c>
      <c r="BO42">
        <v>9.9369999999999997E-3</v>
      </c>
      <c r="BP42">
        <v>9.7310000000000001E-3</v>
      </c>
      <c r="BQ42">
        <v>9.5270000000000007E-3</v>
      </c>
      <c r="BR42">
        <v>9.3259999999999992E-3</v>
      </c>
      <c r="BS42">
        <v>9.1280000000000007E-3</v>
      </c>
      <c r="BT42">
        <v>8.933E-3</v>
      </c>
      <c r="BU42">
        <v>8.744E-3</v>
      </c>
      <c r="BV42">
        <v>8.5599999999999999E-3</v>
      </c>
      <c r="BW42">
        <v>8.3820000000000006E-3</v>
      </c>
      <c r="BX42">
        <v>8.2100000000000003E-3</v>
      </c>
      <c r="BY42">
        <v>8.0450000000000001E-3</v>
      </c>
      <c r="BZ42">
        <v>7.8860000000000006E-3</v>
      </c>
      <c r="CA42">
        <v>7.7340000000000004E-3</v>
      </c>
      <c r="CB42">
        <v>7.5859999999999999E-3</v>
      </c>
      <c r="CC42">
        <v>7.4450000000000002E-3</v>
      </c>
      <c r="CD42">
        <v>7.3090000000000004E-3</v>
      </c>
      <c r="CE42">
        <v>7.1780000000000004E-3</v>
      </c>
      <c r="CF42">
        <v>7.0520000000000001E-3</v>
      </c>
      <c r="CG42">
        <v>6.9309999999999997E-3</v>
      </c>
      <c r="CH42">
        <v>6.8139999999999997E-3</v>
      </c>
      <c r="CI42">
        <v>6.7010000000000004E-3</v>
      </c>
      <c r="CJ42">
        <v>6.5919999999999998E-3</v>
      </c>
      <c r="CK42">
        <v>6.4869999999999997E-3</v>
      </c>
      <c r="CL42">
        <v>6.3860000000000002E-3</v>
      </c>
      <c r="CM42">
        <v>6.2880000000000002E-3</v>
      </c>
      <c r="CN42">
        <v>6.1929999999999997E-3</v>
      </c>
      <c r="CO42">
        <v>6.1009999999999997E-3</v>
      </c>
      <c r="CP42">
        <v>6.012E-3</v>
      </c>
      <c r="CQ42">
        <v>5.9249999999999997E-3</v>
      </c>
      <c r="CR42">
        <v>5.8409999999999998E-3</v>
      </c>
      <c r="CS42">
        <v>5.7580000000000001E-3</v>
      </c>
      <c r="CT42">
        <v>5.6769999999999998E-3</v>
      </c>
      <c r="CU42">
        <v>5.5979999999999997E-3</v>
      </c>
      <c r="CV42">
        <v>5.5199999999999997E-3</v>
      </c>
      <c r="CW42">
        <v>5.4429999999999999E-3</v>
      </c>
      <c r="CX42">
        <v>5.3670000000000002E-3</v>
      </c>
      <c r="CY42">
        <v>5.2919999999999998E-3</v>
      </c>
      <c r="CZ42">
        <v>5.2170000000000003E-3</v>
      </c>
      <c r="DA42">
        <v>5.143E-3</v>
      </c>
    </row>
    <row r="43" spans="1:105" x14ac:dyDescent="0.25">
      <c r="A43">
        <v>11</v>
      </c>
      <c r="B43" t="s">
        <v>73</v>
      </c>
      <c r="C43" t="s">
        <v>29</v>
      </c>
      <c r="D43" t="s">
        <v>4</v>
      </c>
      <c r="E43" t="s">
        <v>75</v>
      </c>
      <c r="F43">
        <v>0.2379</v>
      </c>
      <c r="G43">
        <v>0.21490000000000001</v>
      </c>
      <c r="H43">
        <v>0.1928</v>
      </c>
      <c r="I43">
        <v>0.1726</v>
      </c>
      <c r="J43">
        <v>0.15540000000000001</v>
      </c>
      <c r="K43">
        <v>0.14169999999999999</v>
      </c>
      <c r="L43">
        <v>0.13109999999999999</v>
      </c>
      <c r="M43">
        <v>0.1229</v>
      </c>
      <c r="N43">
        <v>0.11650000000000001</v>
      </c>
      <c r="O43">
        <v>0.1111</v>
      </c>
      <c r="P43">
        <v>0.1061</v>
      </c>
      <c r="Q43">
        <v>0.1014</v>
      </c>
      <c r="R43">
        <v>9.7030000000000005E-2</v>
      </c>
      <c r="S43">
        <v>9.2920000000000003E-2</v>
      </c>
      <c r="T43">
        <v>8.9069999999999996E-2</v>
      </c>
      <c r="U43">
        <v>8.5449999999999998E-2</v>
      </c>
      <c r="V43">
        <v>8.2059999999999994E-2</v>
      </c>
      <c r="W43">
        <v>7.8869999999999996E-2</v>
      </c>
      <c r="X43">
        <v>7.5880000000000003E-2</v>
      </c>
      <c r="Y43">
        <v>7.3050000000000004E-2</v>
      </c>
      <c r="Z43">
        <v>7.0379999999999998E-2</v>
      </c>
      <c r="AA43">
        <v>6.7860000000000004E-2</v>
      </c>
      <c r="AB43">
        <v>6.5490000000000007E-2</v>
      </c>
      <c r="AC43">
        <v>6.3259999999999997E-2</v>
      </c>
      <c r="AD43">
        <v>6.1159999999999999E-2</v>
      </c>
      <c r="AE43">
        <v>5.9180000000000003E-2</v>
      </c>
      <c r="AF43">
        <v>5.7340000000000002E-2</v>
      </c>
      <c r="AG43">
        <v>5.561E-2</v>
      </c>
      <c r="AH43">
        <v>5.3990000000000003E-2</v>
      </c>
      <c r="AI43">
        <v>5.2479999999999999E-2</v>
      </c>
      <c r="AJ43">
        <v>5.1069999999999997E-2</v>
      </c>
      <c r="AK43">
        <v>4.9759999999999999E-2</v>
      </c>
      <c r="AL43">
        <v>4.854E-2</v>
      </c>
      <c r="AM43">
        <v>4.7410000000000001E-2</v>
      </c>
      <c r="AN43">
        <v>4.6350000000000002E-2</v>
      </c>
      <c r="AO43">
        <v>4.5370000000000001E-2</v>
      </c>
      <c r="AP43">
        <v>4.4470000000000003E-2</v>
      </c>
      <c r="AQ43">
        <v>4.3619999999999999E-2</v>
      </c>
      <c r="AR43">
        <v>4.2840000000000003E-2</v>
      </c>
      <c r="AS43">
        <v>4.2110000000000002E-2</v>
      </c>
      <c r="AT43">
        <v>4.1430000000000002E-2</v>
      </c>
      <c r="AU43">
        <v>4.079E-2</v>
      </c>
      <c r="AV43">
        <v>4.0189999999999997E-2</v>
      </c>
      <c r="AW43">
        <v>3.9620000000000002E-2</v>
      </c>
      <c r="AX43">
        <v>3.9079999999999997E-2</v>
      </c>
      <c r="AY43">
        <v>3.8559999999999997E-2</v>
      </c>
      <c r="AZ43">
        <v>3.8059999999999997E-2</v>
      </c>
      <c r="BA43">
        <v>3.7569999999999999E-2</v>
      </c>
      <c r="BB43">
        <v>3.7080000000000002E-2</v>
      </c>
      <c r="BC43">
        <v>3.6600000000000001E-2</v>
      </c>
      <c r="BD43">
        <v>3.6110000000000003E-2</v>
      </c>
      <c r="BE43">
        <v>3.5619999999999999E-2</v>
      </c>
      <c r="BF43">
        <v>3.5130000000000002E-2</v>
      </c>
      <c r="BG43">
        <v>3.4630000000000001E-2</v>
      </c>
      <c r="BH43">
        <v>3.4130000000000001E-2</v>
      </c>
      <c r="BI43">
        <v>3.363E-2</v>
      </c>
      <c r="BJ43">
        <v>3.3140000000000003E-2</v>
      </c>
      <c r="BK43">
        <v>3.2640000000000002E-2</v>
      </c>
      <c r="BL43">
        <v>3.2149999999999998E-2</v>
      </c>
      <c r="BM43">
        <v>3.1660000000000001E-2</v>
      </c>
      <c r="BN43">
        <v>3.117E-2</v>
      </c>
      <c r="BO43">
        <v>3.0689999999999999E-2</v>
      </c>
      <c r="BP43">
        <v>3.022E-2</v>
      </c>
      <c r="BQ43">
        <v>2.9749999999999999E-2</v>
      </c>
      <c r="BR43">
        <v>2.929E-2</v>
      </c>
      <c r="BS43">
        <v>2.8840000000000001E-2</v>
      </c>
      <c r="BT43">
        <v>2.8389999999999999E-2</v>
      </c>
      <c r="BU43">
        <v>2.7959999999999999E-2</v>
      </c>
      <c r="BV43">
        <v>2.7539999999999999E-2</v>
      </c>
      <c r="BW43">
        <v>2.7130000000000001E-2</v>
      </c>
      <c r="BX43">
        <v>2.674E-2</v>
      </c>
      <c r="BY43">
        <v>2.6360000000000001E-2</v>
      </c>
      <c r="BZ43">
        <v>2.598E-2</v>
      </c>
      <c r="CA43">
        <v>2.563E-2</v>
      </c>
      <c r="CB43">
        <v>2.528E-2</v>
      </c>
      <c r="CC43">
        <v>2.494E-2</v>
      </c>
      <c r="CD43">
        <v>2.462E-2</v>
      </c>
      <c r="CE43">
        <v>2.4299999999999999E-2</v>
      </c>
      <c r="CF43">
        <v>2.4E-2</v>
      </c>
      <c r="CG43">
        <v>2.3699999999999999E-2</v>
      </c>
      <c r="CH43">
        <v>2.341E-2</v>
      </c>
      <c r="CI43">
        <v>2.3130000000000001E-2</v>
      </c>
      <c r="CJ43">
        <v>2.2859999999999998E-2</v>
      </c>
      <c r="CK43">
        <v>2.2589999999999999E-2</v>
      </c>
      <c r="CL43">
        <v>2.2339999999999999E-2</v>
      </c>
      <c r="CM43">
        <v>2.2079999999999999E-2</v>
      </c>
      <c r="CN43">
        <v>2.1839999999999998E-2</v>
      </c>
      <c r="CO43">
        <v>2.1600000000000001E-2</v>
      </c>
      <c r="CP43">
        <v>2.137E-2</v>
      </c>
      <c r="CQ43">
        <v>2.1139999999999999E-2</v>
      </c>
      <c r="CR43">
        <v>2.0910000000000002E-2</v>
      </c>
      <c r="CS43">
        <v>2.069E-2</v>
      </c>
      <c r="CT43">
        <v>2.0469999999999999E-2</v>
      </c>
      <c r="CU43">
        <v>2.026E-2</v>
      </c>
      <c r="CV43">
        <v>2.0049999999999998E-2</v>
      </c>
      <c r="CW43">
        <v>1.984E-2</v>
      </c>
      <c r="CX43">
        <v>1.9630000000000002E-2</v>
      </c>
      <c r="CY43">
        <v>1.942E-2</v>
      </c>
      <c r="CZ43">
        <v>1.9220000000000001E-2</v>
      </c>
      <c r="DA43">
        <v>1.9009999999999999E-2</v>
      </c>
    </row>
    <row r="44" spans="1:105" x14ac:dyDescent="0.25">
      <c r="A44">
        <v>11</v>
      </c>
      <c r="B44" t="s">
        <v>73</v>
      </c>
      <c r="C44" t="s">
        <v>32</v>
      </c>
      <c r="D44" t="s">
        <v>5</v>
      </c>
      <c r="E44" t="s">
        <v>76</v>
      </c>
      <c r="F44">
        <v>5.1550000000000002</v>
      </c>
      <c r="G44">
        <v>4.5640000000000001</v>
      </c>
      <c r="H44">
        <v>4</v>
      </c>
      <c r="I44">
        <v>3.49</v>
      </c>
      <c r="J44">
        <v>3.0619999999999998</v>
      </c>
      <c r="K44">
        <v>2.734</v>
      </c>
      <c r="L44">
        <v>2.4929999999999999</v>
      </c>
      <c r="M44">
        <v>2.3180000000000001</v>
      </c>
      <c r="N44">
        <v>2.19</v>
      </c>
      <c r="O44">
        <v>2.085</v>
      </c>
      <c r="P44">
        <v>1.988</v>
      </c>
      <c r="Q44">
        <v>1.8939999999999999</v>
      </c>
      <c r="R44">
        <v>1.804</v>
      </c>
      <c r="S44">
        <v>1.7170000000000001</v>
      </c>
      <c r="T44">
        <v>1.6339999999999999</v>
      </c>
      <c r="U44">
        <v>1.5549999999999999</v>
      </c>
      <c r="V44">
        <v>1.4790000000000001</v>
      </c>
      <c r="W44">
        <v>1.4079999999999999</v>
      </c>
      <c r="X44">
        <v>1.34</v>
      </c>
      <c r="Y44">
        <v>1.276</v>
      </c>
      <c r="Z44">
        <v>1.216</v>
      </c>
      <c r="AA44">
        <v>1.159</v>
      </c>
      <c r="AB44">
        <v>1.107</v>
      </c>
      <c r="AC44">
        <v>1.0580000000000001</v>
      </c>
      <c r="AD44">
        <v>1.012</v>
      </c>
      <c r="AE44">
        <v>0.96899999999999997</v>
      </c>
      <c r="AF44">
        <v>0.92930000000000001</v>
      </c>
      <c r="AG44">
        <v>0.89259999999999995</v>
      </c>
      <c r="AH44">
        <v>0.85870000000000002</v>
      </c>
      <c r="AI44">
        <v>0.82740000000000002</v>
      </c>
      <c r="AJ44">
        <v>0.79859999999999998</v>
      </c>
      <c r="AK44">
        <v>0.7722</v>
      </c>
      <c r="AL44">
        <v>0.748</v>
      </c>
      <c r="AM44">
        <v>0.72589999999999999</v>
      </c>
      <c r="AN44">
        <v>0.70569999999999999</v>
      </c>
      <c r="AO44">
        <v>0.68730000000000002</v>
      </c>
      <c r="AP44">
        <v>0.67059999999999997</v>
      </c>
      <c r="AQ44">
        <v>0.65549999999999997</v>
      </c>
      <c r="AR44">
        <v>0.64170000000000005</v>
      </c>
      <c r="AS44">
        <v>0.62909999999999999</v>
      </c>
      <c r="AT44">
        <v>0.61770000000000003</v>
      </c>
      <c r="AU44">
        <v>0.60719999999999996</v>
      </c>
      <c r="AV44">
        <v>0.59760000000000002</v>
      </c>
      <c r="AW44">
        <v>0.58860000000000001</v>
      </c>
      <c r="AX44">
        <v>0.58020000000000005</v>
      </c>
      <c r="AY44">
        <v>0.57220000000000004</v>
      </c>
      <c r="AZ44">
        <v>0.5645</v>
      </c>
      <c r="BA44">
        <v>0.55689999999999995</v>
      </c>
      <c r="BB44">
        <v>0.54930000000000001</v>
      </c>
      <c r="BC44">
        <v>0.54159999999999997</v>
      </c>
      <c r="BD44">
        <v>0.53349999999999997</v>
      </c>
      <c r="BE44">
        <v>0.52529999999999999</v>
      </c>
      <c r="BF44">
        <v>0.51680000000000004</v>
      </c>
      <c r="BG44">
        <v>0.5081</v>
      </c>
      <c r="BH44">
        <v>0.49919999999999998</v>
      </c>
      <c r="BI44">
        <v>0.49020000000000002</v>
      </c>
      <c r="BJ44">
        <v>0.48099999999999998</v>
      </c>
      <c r="BK44">
        <v>0.4718</v>
      </c>
      <c r="BL44">
        <v>0.46260000000000001</v>
      </c>
      <c r="BM44">
        <v>0.45329999999999998</v>
      </c>
      <c r="BN44">
        <v>0.44400000000000001</v>
      </c>
      <c r="BO44">
        <v>0.43480000000000002</v>
      </c>
      <c r="BP44">
        <v>0.42559999999999998</v>
      </c>
      <c r="BQ44">
        <v>0.41649999999999998</v>
      </c>
      <c r="BR44">
        <v>0.40760000000000002</v>
      </c>
      <c r="BS44">
        <v>0.39879999999999999</v>
      </c>
      <c r="BT44">
        <v>0.3901</v>
      </c>
      <c r="BU44">
        <v>0.38169999999999998</v>
      </c>
      <c r="BV44">
        <v>0.37359999999999999</v>
      </c>
      <c r="BW44">
        <v>0.36570000000000003</v>
      </c>
      <c r="BX44">
        <v>0.35809999999999997</v>
      </c>
      <c r="BY44">
        <v>0.3508</v>
      </c>
      <c r="BZ44">
        <v>0.34379999999999999</v>
      </c>
      <c r="CA44">
        <v>0.33700000000000002</v>
      </c>
      <c r="CB44">
        <v>0.33050000000000002</v>
      </c>
      <c r="CC44">
        <v>0.32429999999999998</v>
      </c>
      <c r="CD44">
        <v>0.31830000000000003</v>
      </c>
      <c r="CE44">
        <v>0.31259999999999999</v>
      </c>
      <c r="CF44">
        <v>0.307</v>
      </c>
      <c r="CG44">
        <v>0.30170000000000002</v>
      </c>
      <c r="CH44">
        <v>0.29659999999999997</v>
      </c>
      <c r="CI44">
        <v>0.29160000000000003</v>
      </c>
      <c r="CJ44">
        <v>0.28689999999999999</v>
      </c>
      <c r="CK44">
        <v>0.2823</v>
      </c>
      <c r="CL44">
        <v>0.27789999999999998</v>
      </c>
      <c r="CM44">
        <v>0.27360000000000001</v>
      </c>
      <c r="CN44">
        <v>0.26950000000000002</v>
      </c>
      <c r="CO44">
        <v>0.26550000000000001</v>
      </c>
      <c r="CP44">
        <v>0.2616</v>
      </c>
      <c r="CQ44">
        <v>0.25779999999999997</v>
      </c>
      <c r="CR44">
        <v>0.25419999999999998</v>
      </c>
      <c r="CS44">
        <v>0.25059999999999999</v>
      </c>
      <c r="CT44">
        <v>0.24709999999999999</v>
      </c>
      <c r="CU44">
        <v>0.2437</v>
      </c>
      <c r="CV44">
        <v>0.24030000000000001</v>
      </c>
      <c r="CW44">
        <v>0.23699999999999999</v>
      </c>
      <c r="CX44">
        <v>0.23369999999999999</v>
      </c>
      <c r="CY44">
        <v>0.23050000000000001</v>
      </c>
      <c r="CZ44">
        <v>0.22720000000000001</v>
      </c>
      <c r="DA44">
        <v>0.224</v>
      </c>
    </row>
    <row r="45" spans="1:105" x14ac:dyDescent="0.25">
      <c r="A45">
        <v>11</v>
      </c>
      <c r="B45" t="s">
        <v>73</v>
      </c>
      <c r="C45" t="s">
        <v>32</v>
      </c>
      <c r="D45" t="s">
        <v>4</v>
      </c>
      <c r="E45" t="s">
        <v>77</v>
      </c>
      <c r="F45">
        <v>10.28</v>
      </c>
      <c r="G45">
        <v>9.2899999999999991</v>
      </c>
      <c r="H45">
        <v>8.3420000000000005</v>
      </c>
      <c r="I45">
        <v>7.4749999999999996</v>
      </c>
      <c r="J45">
        <v>6.7329999999999997</v>
      </c>
      <c r="K45">
        <v>6.1440000000000001</v>
      </c>
      <c r="L45">
        <v>5.69</v>
      </c>
      <c r="M45">
        <v>5.3410000000000002</v>
      </c>
      <c r="N45">
        <v>5.0650000000000004</v>
      </c>
      <c r="O45">
        <v>4.8339999999999996</v>
      </c>
      <c r="P45">
        <v>4.6210000000000004</v>
      </c>
      <c r="Q45">
        <v>4.4210000000000003</v>
      </c>
      <c r="R45">
        <v>4.2329999999999997</v>
      </c>
      <c r="S45">
        <v>4.056</v>
      </c>
      <c r="T45">
        <v>3.891</v>
      </c>
      <c r="U45">
        <v>3.7349999999999999</v>
      </c>
      <c r="V45">
        <v>3.589</v>
      </c>
      <c r="W45">
        <v>3.452</v>
      </c>
      <c r="X45">
        <v>3.3220000000000001</v>
      </c>
      <c r="Y45">
        <v>3.2</v>
      </c>
      <c r="Z45">
        <v>3.085</v>
      </c>
      <c r="AA45">
        <v>2.9769999999999999</v>
      </c>
      <c r="AB45">
        <v>2.8740000000000001</v>
      </c>
      <c r="AC45">
        <v>2.778</v>
      </c>
      <c r="AD45">
        <v>2.6869999999999998</v>
      </c>
      <c r="AE45">
        <v>2.6019999999999999</v>
      </c>
      <c r="AF45">
        <v>2.5219999999999998</v>
      </c>
      <c r="AG45">
        <v>2.4470000000000001</v>
      </c>
      <c r="AH45">
        <v>2.3769999999999998</v>
      </c>
      <c r="AI45">
        <v>2.3109999999999999</v>
      </c>
      <c r="AJ45">
        <v>2.25</v>
      </c>
      <c r="AK45">
        <v>2.194</v>
      </c>
      <c r="AL45">
        <v>2.141</v>
      </c>
      <c r="AM45">
        <v>2.0920000000000001</v>
      </c>
      <c r="AN45">
        <v>2.0459999999999998</v>
      </c>
      <c r="AO45">
        <v>2.0030000000000001</v>
      </c>
      <c r="AP45">
        <v>1.964</v>
      </c>
      <c r="AQ45">
        <v>1.927</v>
      </c>
      <c r="AR45">
        <v>1.893</v>
      </c>
      <c r="AS45">
        <v>1.861</v>
      </c>
      <c r="AT45">
        <v>1.831</v>
      </c>
      <c r="AU45">
        <v>1.8029999999999999</v>
      </c>
      <c r="AV45">
        <v>1.7769999999999999</v>
      </c>
      <c r="AW45">
        <v>1.752</v>
      </c>
      <c r="AX45">
        <v>1.7290000000000001</v>
      </c>
      <c r="AY45">
        <v>1.706</v>
      </c>
      <c r="AZ45">
        <v>1.6839999999999999</v>
      </c>
      <c r="BA45">
        <v>1.663</v>
      </c>
      <c r="BB45">
        <v>1.641</v>
      </c>
      <c r="BC45">
        <v>1.62</v>
      </c>
      <c r="BD45">
        <v>1.599</v>
      </c>
      <c r="BE45">
        <v>1.577</v>
      </c>
      <c r="BF45">
        <v>1.5549999999999999</v>
      </c>
      <c r="BG45">
        <v>1.534</v>
      </c>
      <c r="BH45">
        <v>1.512</v>
      </c>
      <c r="BI45">
        <v>1.49</v>
      </c>
      <c r="BJ45">
        <v>1.468</v>
      </c>
      <c r="BK45">
        <v>1.4470000000000001</v>
      </c>
      <c r="BL45">
        <v>1.425</v>
      </c>
      <c r="BM45">
        <v>1.4039999999999999</v>
      </c>
      <c r="BN45">
        <v>1.3819999999999999</v>
      </c>
      <c r="BO45">
        <v>1.361</v>
      </c>
      <c r="BP45">
        <v>1.34</v>
      </c>
      <c r="BQ45">
        <v>1.32</v>
      </c>
      <c r="BR45">
        <v>1.3</v>
      </c>
      <c r="BS45">
        <v>1.28</v>
      </c>
      <c r="BT45">
        <v>1.2609999999999999</v>
      </c>
      <c r="BU45">
        <v>1.242</v>
      </c>
      <c r="BV45">
        <v>1.2230000000000001</v>
      </c>
      <c r="BW45">
        <v>1.2050000000000001</v>
      </c>
      <c r="BX45">
        <v>1.1879999999999999</v>
      </c>
      <c r="BY45">
        <v>1.171</v>
      </c>
      <c r="BZ45">
        <v>1.155</v>
      </c>
      <c r="CA45">
        <v>1.139</v>
      </c>
      <c r="CB45">
        <v>1.1240000000000001</v>
      </c>
      <c r="CC45">
        <v>1.109</v>
      </c>
      <c r="CD45">
        <v>1.0940000000000001</v>
      </c>
      <c r="CE45">
        <v>1.08</v>
      </c>
      <c r="CF45">
        <v>1.0669999999999999</v>
      </c>
      <c r="CG45">
        <v>1.054</v>
      </c>
      <c r="CH45">
        <v>1.0409999999999999</v>
      </c>
      <c r="CI45">
        <v>1.0289999999999999</v>
      </c>
      <c r="CJ45">
        <v>1.016</v>
      </c>
      <c r="CK45">
        <v>1.0049999999999999</v>
      </c>
      <c r="CL45">
        <v>0.99319999999999997</v>
      </c>
      <c r="CM45">
        <v>0.98199999999999998</v>
      </c>
      <c r="CN45">
        <v>0.97109999999999996</v>
      </c>
      <c r="CO45">
        <v>0.96050000000000002</v>
      </c>
      <c r="CP45">
        <v>0.95</v>
      </c>
      <c r="CQ45">
        <v>0.93979999999999997</v>
      </c>
      <c r="CR45">
        <v>0.92969999999999997</v>
      </c>
      <c r="CS45">
        <v>0.91979999999999995</v>
      </c>
      <c r="CT45">
        <v>0.91010000000000002</v>
      </c>
      <c r="CU45">
        <v>0.90049999999999997</v>
      </c>
      <c r="CV45">
        <v>0.89100000000000001</v>
      </c>
      <c r="CW45">
        <v>0.88160000000000005</v>
      </c>
      <c r="CX45">
        <v>0.87229999999999996</v>
      </c>
      <c r="CY45">
        <v>0.86299999999999999</v>
      </c>
      <c r="CZ45">
        <v>0.8538</v>
      </c>
      <c r="DA45">
        <v>0.84460000000000002</v>
      </c>
    </row>
    <row r="46" spans="1:105" x14ac:dyDescent="0.25">
      <c r="A46">
        <v>12</v>
      </c>
      <c r="B46" t="s">
        <v>73</v>
      </c>
      <c r="C46" t="s">
        <v>29</v>
      </c>
      <c r="D46" t="s">
        <v>3</v>
      </c>
      <c r="E46" t="s">
        <v>78</v>
      </c>
      <c r="F46">
        <v>0.17899999999999999</v>
      </c>
      <c r="G46">
        <v>0.16059999999999999</v>
      </c>
      <c r="H46">
        <v>0.1431</v>
      </c>
      <c r="I46">
        <v>0.127</v>
      </c>
      <c r="J46">
        <v>0.1133</v>
      </c>
      <c r="K46">
        <v>0.10249999999999999</v>
      </c>
      <c r="L46">
        <v>9.4189999999999996E-2</v>
      </c>
      <c r="M46">
        <v>8.7840000000000001E-2</v>
      </c>
      <c r="N46">
        <v>8.2869999999999999E-2</v>
      </c>
      <c r="O46">
        <v>7.8719999999999998E-2</v>
      </c>
      <c r="P46">
        <v>7.4910000000000004E-2</v>
      </c>
      <c r="Q46">
        <v>7.1340000000000001E-2</v>
      </c>
      <c r="R46">
        <v>6.7979999999999999E-2</v>
      </c>
      <c r="S46">
        <v>6.4829999999999999E-2</v>
      </c>
      <c r="T46">
        <v>6.1879999999999998E-2</v>
      </c>
      <c r="U46">
        <v>5.9110000000000003E-2</v>
      </c>
      <c r="V46">
        <v>5.6509999999999998E-2</v>
      </c>
      <c r="W46">
        <v>5.4080000000000003E-2</v>
      </c>
      <c r="X46">
        <v>5.1790000000000003E-2</v>
      </c>
      <c r="Y46">
        <v>4.9630000000000001E-2</v>
      </c>
      <c r="Z46">
        <v>4.7600000000000003E-2</v>
      </c>
      <c r="AA46">
        <v>4.5690000000000001E-2</v>
      </c>
      <c r="AB46">
        <v>4.3900000000000002E-2</v>
      </c>
      <c r="AC46">
        <v>4.2209999999999998E-2</v>
      </c>
      <c r="AD46">
        <v>4.0629999999999999E-2</v>
      </c>
      <c r="AE46">
        <v>3.9149999999999997E-2</v>
      </c>
      <c r="AF46">
        <v>3.7769999999999998E-2</v>
      </c>
      <c r="AG46">
        <v>3.6479999999999999E-2</v>
      </c>
      <c r="AH46">
        <v>3.5279999999999999E-2</v>
      </c>
      <c r="AI46">
        <v>3.4169999999999999E-2</v>
      </c>
      <c r="AJ46">
        <v>3.313E-2</v>
      </c>
      <c r="AK46">
        <v>3.2169999999999997E-2</v>
      </c>
      <c r="AL46">
        <v>3.1280000000000002E-2</v>
      </c>
      <c r="AM46">
        <v>3.0460000000000001E-2</v>
      </c>
      <c r="AN46">
        <v>2.971E-2</v>
      </c>
      <c r="AO46">
        <v>2.9010000000000001E-2</v>
      </c>
      <c r="AP46">
        <v>2.8369999999999999E-2</v>
      </c>
      <c r="AQ46">
        <v>2.7779999999999999E-2</v>
      </c>
      <c r="AR46">
        <v>2.7230000000000001E-2</v>
      </c>
      <c r="AS46">
        <v>2.6720000000000001E-2</v>
      </c>
      <c r="AT46">
        <v>2.6259999999999999E-2</v>
      </c>
      <c r="AU46">
        <v>2.5819999999999999E-2</v>
      </c>
      <c r="AV46">
        <v>2.5420000000000002E-2</v>
      </c>
      <c r="AW46">
        <v>2.504E-2</v>
      </c>
      <c r="AX46">
        <v>2.4680000000000001E-2</v>
      </c>
      <c r="AY46">
        <v>2.4340000000000001E-2</v>
      </c>
      <c r="AZ46">
        <v>2.4E-2</v>
      </c>
      <c r="BA46">
        <v>2.368E-2</v>
      </c>
      <c r="BB46">
        <v>2.3359999999999999E-2</v>
      </c>
      <c r="BC46">
        <v>2.3040000000000001E-2</v>
      </c>
      <c r="BD46">
        <v>2.2710000000000001E-2</v>
      </c>
      <c r="BE46">
        <v>2.2380000000000001E-2</v>
      </c>
      <c r="BF46">
        <v>2.205E-2</v>
      </c>
      <c r="BG46">
        <v>2.171E-2</v>
      </c>
      <c r="BH46">
        <v>2.138E-2</v>
      </c>
      <c r="BI46">
        <v>2.104E-2</v>
      </c>
      <c r="BJ46">
        <v>2.069E-2</v>
      </c>
      <c r="BK46">
        <v>2.035E-2</v>
      </c>
      <c r="BL46">
        <v>2.001E-2</v>
      </c>
      <c r="BM46">
        <v>1.967E-2</v>
      </c>
      <c r="BN46">
        <v>1.934E-2</v>
      </c>
      <c r="BO46">
        <v>1.9E-2</v>
      </c>
      <c r="BP46">
        <v>1.8669999999999999E-2</v>
      </c>
      <c r="BQ46">
        <v>1.8350000000000002E-2</v>
      </c>
      <c r="BR46">
        <v>1.8030000000000001E-2</v>
      </c>
      <c r="BS46">
        <v>1.771E-2</v>
      </c>
      <c r="BT46">
        <v>1.7409999999999998E-2</v>
      </c>
      <c r="BU46">
        <v>1.7100000000000001E-2</v>
      </c>
      <c r="BV46">
        <v>1.6809999999999999E-2</v>
      </c>
      <c r="BW46">
        <v>1.653E-2</v>
      </c>
      <c r="BX46">
        <v>1.6250000000000001E-2</v>
      </c>
      <c r="BY46">
        <v>1.5990000000000001E-2</v>
      </c>
      <c r="BZ46">
        <v>1.5730000000000001E-2</v>
      </c>
      <c r="CA46">
        <v>1.5480000000000001E-2</v>
      </c>
      <c r="CB46">
        <v>1.525E-2</v>
      </c>
      <c r="CC46">
        <v>1.5010000000000001E-2</v>
      </c>
      <c r="CD46">
        <v>1.4789999999999999E-2</v>
      </c>
      <c r="CE46">
        <v>1.457E-2</v>
      </c>
      <c r="CF46">
        <v>1.436E-2</v>
      </c>
      <c r="CG46">
        <v>1.4160000000000001E-2</v>
      </c>
      <c r="CH46">
        <v>1.397E-2</v>
      </c>
      <c r="CI46">
        <v>1.3769999999999999E-2</v>
      </c>
      <c r="CJ46">
        <v>1.359E-2</v>
      </c>
      <c r="CK46">
        <v>1.341E-2</v>
      </c>
      <c r="CL46">
        <v>1.324E-2</v>
      </c>
      <c r="CM46">
        <v>1.307E-2</v>
      </c>
      <c r="CN46">
        <v>1.29E-2</v>
      </c>
      <c r="CO46">
        <v>1.274E-2</v>
      </c>
      <c r="CP46">
        <v>1.2579999999999999E-2</v>
      </c>
      <c r="CQ46">
        <v>1.243E-2</v>
      </c>
      <c r="CR46">
        <v>1.2279999999999999E-2</v>
      </c>
      <c r="CS46">
        <v>1.213E-2</v>
      </c>
      <c r="CT46">
        <v>1.1990000000000001E-2</v>
      </c>
      <c r="CU46">
        <v>1.1849999999999999E-2</v>
      </c>
      <c r="CV46">
        <v>1.171E-2</v>
      </c>
      <c r="CW46">
        <v>1.157E-2</v>
      </c>
      <c r="CX46">
        <v>1.1429999999999999E-2</v>
      </c>
      <c r="CY46">
        <v>1.129E-2</v>
      </c>
      <c r="CZ46">
        <v>1.116E-2</v>
      </c>
      <c r="DA46">
        <v>1.102E-2</v>
      </c>
    </row>
    <row r="47" spans="1:105" x14ac:dyDescent="0.25">
      <c r="A47">
        <v>12</v>
      </c>
      <c r="B47" t="s">
        <v>73</v>
      </c>
      <c r="C47" t="s">
        <v>29</v>
      </c>
      <c r="D47" t="s">
        <v>2</v>
      </c>
      <c r="E47" t="s">
        <v>79</v>
      </c>
      <c r="F47">
        <v>0.17319999999999999</v>
      </c>
      <c r="G47">
        <v>0.15640000000000001</v>
      </c>
      <c r="H47">
        <v>0.14019999999999999</v>
      </c>
      <c r="I47">
        <v>0.1255</v>
      </c>
      <c r="J47">
        <v>0.1128</v>
      </c>
      <c r="K47">
        <v>0.1028</v>
      </c>
      <c r="L47">
        <v>9.5060000000000006E-2</v>
      </c>
      <c r="M47">
        <v>8.9109999999999995E-2</v>
      </c>
      <c r="N47">
        <v>8.4419999999999995E-2</v>
      </c>
      <c r="O47">
        <v>8.0479999999999996E-2</v>
      </c>
      <c r="P47">
        <v>7.6859999999999998E-2</v>
      </c>
      <c r="Q47">
        <v>7.3469999999999994E-2</v>
      </c>
      <c r="R47">
        <v>7.0279999999999995E-2</v>
      </c>
      <c r="S47">
        <v>6.7290000000000003E-2</v>
      </c>
      <c r="T47">
        <v>6.4490000000000006E-2</v>
      </c>
      <c r="U47">
        <v>6.1850000000000002E-2</v>
      </c>
      <c r="V47">
        <v>5.9389999999999998E-2</v>
      </c>
      <c r="W47">
        <v>5.7070000000000003E-2</v>
      </c>
      <c r="X47">
        <v>5.4879999999999998E-2</v>
      </c>
      <c r="Y47">
        <v>5.2819999999999999E-2</v>
      </c>
      <c r="Z47">
        <v>5.0880000000000002E-2</v>
      </c>
      <c r="AA47">
        <v>4.904E-2</v>
      </c>
      <c r="AB47">
        <v>4.7309999999999998E-2</v>
      </c>
      <c r="AC47">
        <v>4.5679999999999998E-2</v>
      </c>
      <c r="AD47">
        <v>4.4150000000000002E-2</v>
      </c>
      <c r="AE47">
        <v>4.2709999999999998E-2</v>
      </c>
      <c r="AF47">
        <v>4.1360000000000001E-2</v>
      </c>
      <c r="AG47">
        <v>4.0090000000000001E-2</v>
      </c>
      <c r="AH47">
        <v>3.891E-2</v>
      </c>
      <c r="AI47">
        <v>3.78E-2</v>
      </c>
      <c r="AJ47">
        <v>3.6769999999999997E-2</v>
      </c>
      <c r="AK47">
        <v>3.5810000000000002E-2</v>
      </c>
      <c r="AL47">
        <v>3.4909999999999997E-2</v>
      </c>
      <c r="AM47">
        <v>3.4079999999999999E-2</v>
      </c>
      <c r="AN47">
        <v>3.3309999999999999E-2</v>
      </c>
      <c r="AO47">
        <v>3.2590000000000001E-2</v>
      </c>
      <c r="AP47">
        <v>3.1919999999999997E-2</v>
      </c>
      <c r="AQ47">
        <v>3.1300000000000001E-2</v>
      </c>
      <c r="AR47">
        <v>3.0720000000000001E-2</v>
      </c>
      <c r="AS47">
        <v>3.0179999999999998E-2</v>
      </c>
      <c r="AT47">
        <v>2.9680000000000002E-2</v>
      </c>
      <c r="AU47">
        <v>2.921E-2</v>
      </c>
      <c r="AV47">
        <v>2.8760000000000001E-2</v>
      </c>
      <c r="AW47">
        <v>2.8340000000000001E-2</v>
      </c>
      <c r="AX47">
        <v>2.794E-2</v>
      </c>
      <c r="AY47">
        <v>2.7560000000000001E-2</v>
      </c>
      <c r="AZ47">
        <v>2.7189999999999999E-2</v>
      </c>
      <c r="BA47">
        <v>2.683E-2</v>
      </c>
      <c r="BB47">
        <v>2.647E-2</v>
      </c>
      <c r="BC47">
        <v>2.6110000000000001E-2</v>
      </c>
      <c r="BD47">
        <v>2.5749999999999999E-2</v>
      </c>
      <c r="BE47">
        <v>2.5389999999999999E-2</v>
      </c>
      <c r="BF47">
        <v>2.503E-2</v>
      </c>
      <c r="BG47">
        <v>2.4660000000000001E-2</v>
      </c>
      <c r="BH47">
        <v>2.4299999999999999E-2</v>
      </c>
      <c r="BI47">
        <v>2.393E-2</v>
      </c>
      <c r="BJ47">
        <v>2.3570000000000001E-2</v>
      </c>
      <c r="BK47">
        <v>2.3210000000000001E-2</v>
      </c>
      <c r="BL47">
        <v>2.2849999999999999E-2</v>
      </c>
      <c r="BM47">
        <v>2.249E-2</v>
      </c>
      <c r="BN47">
        <v>2.213E-2</v>
      </c>
      <c r="BO47">
        <v>2.1780000000000001E-2</v>
      </c>
      <c r="BP47">
        <v>2.1430000000000001E-2</v>
      </c>
      <c r="BQ47">
        <v>2.1090000000000001E-2</v>
      </c>
      <c r="BR47">
        <v>2.0750000000000001E-2</v>
      </c>
      <c r="BS47">
        <v>2.0420000000000001E-2</v>
      </c>
      <c r="BT47">
        <v>2.01E-2</v>
      </c>
      <c r="BU47">
        <v>1.9779999999999999E-2</v>
      </c>
      <c r="BV47">
        <v>1.9470000000000001E-2</v>
      </c>
      <c r="BW47">
        <v>1.9179999999999999E-2</v>
      </c>
      <c r="BX47">
        <v>1.8880000000000001E-2</v>
      </c>
      <c r="BY47">
        <v>1.8599999999999998E-2</v>
      </c>
      <c r="BZ47">
        <v>1.8329999999999999E-2</v>
      </c>
      <c r="CA47">
        <v>1.8069999999999999E-2</v>
      </c>
      <c r="CB47">
        <v>1.7809999999999999E-2</v>
      </c>
      <c r="CC47">
        <v>1.7559999999999999E-2</v>
      </c>
      <c r="CD47">
        <v>1.7319999999999999E-2</v>
      </c>
      <c r="CE47">
        <v>1.7090000000000001E-2</v>
      </c>
      <c r="CF47">
        <v>1.686E-2</v>
      </c>
      <c r="CG47">
        <v>1.6639999999999999E-2</v>
      </c>
      <c r="CH47">
        <v>1.6420000000000001E-2</v>
      </c>
      <c r="CI47">
        <v>1.6209999999999999E-2</v>
      </c>
      <c r="CJ47">
        <v>1.601E-2</v>
      </c>
      <c r="CK47">
        <v>1.5810000000000001E-2</v>
      </c>
      <c r="CL47">
        <v>1.562E-2</v>
      </c>
      <c r="CM47">
        <v>1.5429999999999999E-2</v>
      </c>
      <c r="CN47">
        <v>1.525E-2</v>
      </c>
      <c r="CO47">
        <v>1.507E-2</v>
      </c>
      <c r="CP47">
        <v>1.489E-2</v>
      </c>
      <c r="CQ47">
        <v>1.472E-2</v>
      </c>
      <c r="CR47">
        <v>1.455E-2</v>
      </c>
      <c r="CS47">
        <v>1.438E-2</v>
      </c>
      <c r="CT47">
        <v>1.422E-2</v>
      </c>
      <c r="CU47">
        <v>1.405E-2</v>
      </c>
      <c r="CV47">
        <v>1.389E-2</v>
      </c>
      <c r="CW47">
        <v>1.3729999999999999E-2</v>
      </c>
      <c r="CX47">
        <v>1.358E-2</v>
      </c>
      <c r="CY47">
        <v>1.342E-2</v>
      </c>
      <c r="CZ47">
        <v>1.3259999999999999E-2</v>
      </c>
      <c r="DA47">
        <v>1.311E-2</v>
      </c>
    </row>
    <row r="48" spans="1:105" x14ac:dyDescent="0.25">
      <c r="A48">
        <v>12</v>
      </c>
      <c r="B48" t="s">
        <v>73</v>
      </c>
      <c r="C48" t="s">
        <v>32</v>
      </c>
      <c r="D48" t="s">
        <v>3</v>
      </c>
      <c r="E48" t="s">
        <v>80</v>
      </c>
      <c r="F48">
        <v>7.3630000000000004</v>
      </c>
      <c r="G48">
        <v>6.61</v>
      </c>
      <c r="H48">
        <v>5.8890000000000002</v>
      </c>
      <c r="I48">
        <v>5.2309999999999999</v>
      </c>
      <c r="J48">
        <v>4.6680000000000001</v>
      </c>
      <c r="K48">
        <v>4.2229999999999999</v>
      </c>
      <c r="L48">
        <v>3.8809999999999998</v>
      </c>
      <c r="M48">
        <v>3.6190000000000002</v>
      </c>
      <c r="N48">
        <v>3.4140000000000001</v>
      </c>
      <c r="O48">
        <v>3.2429999999999999</v>
      </c>
      <c r="P48">
        <v>3.085</v>
      </c>
      <c r="Q48">
        <v>2.9380000000000002</v>
      </c>
      <c r="R48">
        <v>2.7989999999999999</v>
      </c>
      <c r="S48">
        <v>2.67</v>
      </c>
      <c r="T48">
        <v>2.548</v>
      </c>
      <c r="U48">
        <v>2.4340000000000002</v>
      </c>
      <c r="V48">
        <v>2.327</v>
      </c>
      <c r="W48">
        <v>2.2269999999999999</v>
      </c>
      <c r="X48">
        <v>2.133</v>
      </c>
      <c r="Y48">
        <v>2.044</v>
      </c>
      <c r="Z48">
        <v>1.9610000000000001</v>
      </c>
      <c r="AA48">
        <v>1.8819999999999999</v>
      </c>
      <c r="AB48">
        <v>1.8080000000000001</v>
      </c>
      <c r="AC48">
        <v>1.7390000000000001</v>
      </c>
      <c r="AD48">
        <v>1.6739999999999999</v>
      </c>
      <c r="AE48">
        <v>1.613</v>
      </c>
      <c r="AF48">
        <v>1.556</v>
      </c>
      <c r="AG48">
        <v>1.5029999999999999</v>
      </c>
      <c r="AH48">
        <v>1.454</v>
      </c>
      <c r="AI48">
        <v>1.4079999999999999</v>
      </c>
      <c r="AJ48">
        <v>1.365</v>
      </c>
      <c r="AK48">
        <v>1.3260000000000001</v>
      </c>
      <c r="AL48">
        <v>1.2889999999999999</v>
      </c>
      <c r="AM48">
        <v>1.256</v>
      </c>
      <c r="AN48">
        <v>1.224</v>
      </c>
      <c r="AO48">
        <v>1.196</v>
      </c>
      <c r="AP48">
        <v>1.169</v>
      </c>
      <c r="AQ48">
        <v>1.145</v>
      </c>
      <c r="AR48">
        <v>1.1220000000000001</v>
      </c>
      <c r="AS48">
        <v>1.101</v>
      </c>
      <c r="AT48">
        <v>1.0820000000000001</v>
      </c>
      <c r="AU48">
        <v>1.0640000000000001</v>
      </c>
      <c r="AV48">
        <v>1.0469999999999999</v>
      </c>
      <c r="AW48">
        <v>1.032</v>
      </c>
      <c r="AX48">
        <v>1.0169999999999999</v>
      </c>
      <c r="AY48">
        <v>1.0029999999999999</v>
      </c>
      <c r="AZ48">
        <v>0.98909999999999998</v>
      </c>
      <c r="BA48">
        <v>0.97570000000000001</v>
      </c>
      <c r="BB48">
        <v>0.96250000000000002</v>
      </c>
      <c r="BC48">
        <v>0.94930000000000003</v>
      </c>
      <c r="BD48">
        <v>0.93589999999999995</v>
      </c>
      <c r="BE48">
        <v>0.92230000000000001</v>
      </c>
      <c r="BF48">
        <v>0.90849999999999997</v>
      </c>
      <c r="BG48">
        <v>0.89470000000000005</v>
      </c>
      <c r="BH48">
        <v>0.88070000000000004</v>
      </c>
      <c r="BI48">
        <v>0.86670000000000003</v>
      </c>
      <c r="BJ48">
        <v>0.85270000000000001</v>
      </c>
      <c r="BK48">
        <v>0.8387</v>
      </c>
      <c r="BL48">
        <v>0.82469999999999999</v>
      </c>
      <c r="BM48">
        <v>0.81079999999999997</v>
      </c>
      <c r="BN48">
        <v>0.79690000000000005</v>
      </c>
      <c r="BO48">
        <v>0.78320000000000001</v>
      </c>
      <c r="BP48">
        <v>0.76959999999999995</v>
      </c>
      <c r="BQ48">
        <v>0.75619999999999998</v>
      </c>
      <c r="BR48">
        <v>0.74309999999999998</v>
      </c>
      <c r="BS48">
        <v>0.73009999999999997</v>
      </c>
      <c r="BT48">
        <v>0.71750000000000003</v>
      </c>
      <c r="BU48">
        <v>0.70509999999999995</v>
      </c>
      <c r="BV48">
        <v>0.69310000000000005</v>
      </c>
      <c r="BW48">
        <v>0.68140000000000001</v>
      </c>
      <c r="BX48">
        <v>0.67010000000000003</v>
      </c>
      <c r="BY48">
        <v>0.65920000000000001</v>
      </c>
      <c r="BZ48">
        <v>0.64859999999999995</v>
      </c>
      <c r="CA48">
        <v>0.63839999999999997</v>
      </c>
      <c r="CB48">
        <v>0.62860000000000005</v>
      </c>
      <c r="CC48">
        <v>0.61899999999999999</v>
      </c>
      <c r="CD48">
        <v>0.60980000000000001</v>
      </c>
      <c r="CE48">
        <v>0.60089999999999999</v>
      </c>
      <c r="CF48">
        <v>0.59219999999999995</v>
      </c>
      <c r="CG48">
        <v>0.58379999999999999</v>
      </c>
      <c r="CH48">
        <v>0.57569999999999999</v>
      </c>
      <c r="CI48">
        <v>0.56789999999999996</v>
      </c>
      <c r="CJ48">
        <v>0.56020000000000003</v>
      </c>
      <c r="CK48">
        <v>0.55279999999999996</v>
      </c>
      <c r="CL48">
        <v>0.54559999999999997</v>
      </c>
      <c r="CM48">
        <v>0.53859999999999997</v>
      </c>
      <c r="CN48">
        <v>0.53180000000000005</v>
      </c>
      <c r="CO48">
        <v>0.52510000000000001</v>
      </c>
      <c r="CP48">
        <v>0.51859999999999995</v>
      </c>
      <c r="CQ48">
        <v>0.51219999999999999</v>
      </c>
      <c r="CR48">
        <v>0.50600000000000001</v>
      </c>
      <c r="CS48">
        <v>0.49990000000000001</v>
      </c>
      <c r="CT48">
        <v>0.49390000000000001</v>
      </c>
      <c r="CU48">
        <v>0.48799999999999999</v>
      </c>
      <c r="CV48">
        <v>0.48209999999999997</v>
      </c>
      <c r="CW48">
        <v>0.4763</v>
      </c>
      <c r="CX48">
        <v>0.47060000000000002</v>
      </c>
      <c r="CY48">
        <v>0.46489999999999998</v>
      </c>
      <c r="CZ48">
        <v>0.45929999999999999</v>
      </c>
      <c r="DA48">
        <v>0.4536</v>
      </c>
    </row>
    <row r="49" spans="1:105" x14ac:dyDescent="0.25">
      <c r="A49">
        <v>12</v>
      </c>
      <c r="B49" t="s">
        <v>73</v>
      </c>
      <c r="C49" t="s">
        <v>32</v>
      </c>
      <c r="D49" t="s">
        <v>2</v>
      </c>
      <c r="E49" t="s">
        <v>81</v>
      </c>
      <c r="F49">
        <v>7.8550000000000004</v>
      </c>
      <c r="G49">
        <v>7.109</v>
      </c>
      <c r="H49">
        <v>6.3940000000000001</v>
      </c>
      <c r="I49">
        <v>5.74</v>
      </c>
      <c r="J49">
        <v>5.1779999999999999</v>
      </c>
      <c r="K49">
        <v>4.7309999999999999</v>
      </c>
      <c r="L49">
        <v>4.3840000000000003</v>
      </c>
      <c r="M49">
        <v>4.1150000000000002</v>
      </c>
      <c r="N49">
        <v>3.9020000000000001</v>
      </c>
      <c r="O49">
        <v>3.722</v>
      </c>
      <c r="P49">
        <v>3.5569999999999999</v>
      </c>
      <c r="Q49">
        <v>3.403</v>
      </c>
      <c r="R49">
        <v>3.258</v>
      </c>
      <c r="S49">
        <v>3.1219999999999999</v>
      </c>
      <c r="T49">
        <v>2.9950000000000001</v>
      </c>
      <c r="U49">
        <v>2.8759999999999999</v>
      </c>
      <c r="V49">
        <v>2.7639999999999998</v>
      </c>
      <c r="W49">
        <v>2.6589999999999998</v>
      </c>
      <c r="X49">
        <v>2.5609999999999999</v>
      </c>
      <c r="Y49">
        <v>2.468</v>
      </c>
      <c r="Z49">
        <v>2.38</v>
      </c>
      <c r="AA49">
        <v>2.2970000000000002</v>
      </c>
      <c r="AB49">
        <v>2.218</v>
      </c>
      <c r="AC49">
        <v>2.1440000000000001</v>
      </c>
      <c r="AD49">
        <v>2.0750000000000002</v>
      </c>
      <c r="AE49">
        <v>2.0089999999999999</v>
      </c>
      <c r="AF49">
        <v>1.948</v>
      </c>
      <c r="AG49">
        <v>1.89</v>
      </c>
      <c r="AH49">
        <v>1.8360000000000001</v>
      </c>
      <c r="AI49">
        <v>1.7849999999999999</v>
      </c>
      <c r="AJ49">
        <v>1.738</v>
      </c>
      <c r="AK49">
        <v>1.694</v>
      </c>
      <c r="AL49">
        <v>1.653</v>
      </c>
      <c r="AM49">
        <v>1.6140000000000001</v>
      </c>
      <c r="AN49">
        <v>1.579</v>
      </c>
      <c r="AO49">
        <v>1.5449999999999999</v>
      </c>
      <c r="AP49">
        <v>1.514</v>
      </c>
      <c r="AQ49">
        <v>1.4850000000000001</v>
      </c>
      <c r="AR49">
        <v>1.458</v>
      </c>
      <c r="AS49">
        <v>1.4330000000000001</v>
      </c>
      <c r="AT49">
        <v>1.409</v>
      </c>
      <c r="AU49">
        <v>1.387</v>
      </c>
      <c r="AV49">
        <v>1.3660000000000001</v>
      </c>
      <c r="AW49">
        <v>1.3460000000000001</v>
      </c>
      <c r="AX49">
        <v>1.327</v>
      </c>
      <c r="AY49">
        <v>1.3089999999999999</v>
      </c>
      <c r="AZ49">
        <v>1.292</v>
      </c>
      <c r="BA49">
        <v>1.274</v>
      </c>
      <c r="BB49">
        <v>1.2569999999999999</v>
      </c>
      <c r="BC49">
        <v>1.24</v>
      </c>
      <c r="BD49">
        <v>1.2230000000000001</v>
      </c>
      <c r="BE49">
        <v>1.206</v>
      </c>
      <c r="BF49">
        <v>1.1890000000000001</v>
      </c>
      <c r="BG49">
        <v>1.1719999999999999</v>
      </c>
      <c r="BH49">
        <v>1.155</v>
      </c>
      <c r="BI49">
        <v>1.137</v>
      </c>
      <c r="BJ49">
        <v>1.1200000000000001</v>
      </c>
      <c r="BK49">
        <v>1.103</v>
      </c>
      <c r="BL49">
        <v>1.0860000000000001</v>
      </c>
      <c r="BM49">
        <v>1.069</v>
      </c>
      <c r="BN49">
        <v>1.0529999999999999</v>
      </c>
      <c r="BO49">
        <v>1.036</v>
      </c>
      <c r="BP49">
        <v>1.02</v>
      </c>
      <c r="BQ49">
        <v>1.004</v>
      </c>
      <c r="BR49">
        <v>0.9879</v>
      </c>
      <c r="BS49">
        <v>0.97240000000000004</v>
      </c>
      <c r="BT49">
        <v>0.95720000000000005</v>
      </c>
      <c r="BU49">
        <v>0.94240000000000002</v>
      </c>
      <c r="BV49">
        <v>0.92789999999999995</v>
      </c>
      <c r="BW49">
        <v>0.91390000000000005</v>
      </c>
      <c r="BX49">
        <v>0.9002</v>
      </c>
      <c r="BY49">
        <v>0.88700000000000001</v>
      </c>
      <c r="BZ49">
        <v>0.87419999999999998</v>
      </c>
      <c r="CA49">
        <v>0.86170000000000002</v>
      </c>
      <c r="CB49">
        <v>0.84960000000000002</v>
      </c>
      <c r="CC49">
        <v>0.83789999999999998</v>
      </c>
      <c r="CD49">
        <v>0.82650000000000001</v>
      </c>
      <c r="CE49">
        <v>0.8155</v>
      </c>
      <c r="CF49">
        <v>0.80479999999999996</v>
      </c>
      <c r="CG49">
        <v>0.79430000000000001</v>
      </c>
      <c r="CH49">
        <v>0.78420000000000001</v>
      </c>
      <c r="CI49">
        <v>0.77429999999999999</v>
      </c>
      <c r="CJ49">
        <v>0.76470000000000005</v>
      </c>
      <c r="CK49">
        <v>0.75529999999999997</v>
      </c>
      <c r="CL49">
        <v>0.74609999999999999</v>
      </c>
      <c r="CM49">
        <v>0.73719999999999997</v>
      </c>
      <c r="CN49">
        <v>0.72850000000000004</v>
      </c>
      <c r="CO49">
        <v>0.71989999999999998</v>
      </c>
      <c r="CP49">
        <v>0.71150000000000002</v>
      </c>
      <c r="CQ49">
        <v>0.70330000000000004</v>
      </c>
      <c r="CR49">
        <v>0.69520000000000004</v>
      </c>
      <c r="CS49">
        <v>0.68730000000000002</v>
      </c>
      <c r="CT49">
        <v>0.6794</v>
      </c>
      <c r="CU49">
        <v>0.67169999999999996</v>
      </c>
      <c r="CV49">
        <v>0.66400000000000003</v>
      </c>
      <c r="CW49">
        <v>0.65639999999999998</v>
      </c>
      <c r="CX49">
        <v>0.64890000000000003</v>
      </c>
      <c r="CY49">
        <v>0.64139999999999997</v>
      </c>
      <c r="CZ49">
        <v>0.63400000000000001</v>
      </c>
      <c r="DA49">
        <v>0.62649999999999995</v>
      </c>
    </row>
    <row r="50" spans="1:105" x14ac:dyDescent="0.25">
      <c r="A50">
        <v>13</v>
      </c>
      <c r="B50" t="s">
        <v>82</v>
      </c>
      <c r="C50" t="s">
        <v>29</v>
      </c>
      <c r="D50" t="s">
        <v>5</v>
      </c>
      <c r="E50" t="s">
        <v>83</v>
      </c>
      <c r="F50">
        <v>0.1502</v>
      </c>
      <c r="G50">
        <v>0.1328</v>
      </c>
      <c r="H50">
        <v>0.11609999999999999</v>
      </c>
      <c r="I50">
        <v>0.1011</v>
      </c>
      <c r="J50">
        <v>8.8550000000000004E-2</v>
      </c>
      <c r="K50">
        <v>7.8939999999999996E-2</v>
      </c>
      <c r="L50">
        <v>7.1940000000000004E-2</v>
      </c>
      <c r="M50">
        <v>6.6909999999999997E-2</v>
      </c>
      <c r="N50">
        <v>6.3219999999999998E-2</v>
      </c>
      <c r="O50">
        <v>6.0240000000000002E-2</v>
      </c>
      <c r="P50">
        <v>5.7459999999999997E-2</v>
      </c>
      <c r="Q50">
        <v>5.4760000000000003E-2</v>
      </c>
      <c r="R50">
        <v>5.2159999999999998E-2</v>
      </c>
      <c r="S50">
        <v>4.965E-2</v>
      </c>
      <c r="T50">
        <v>4.7239999999999997E-2</v>
      </c>
      <c r="U50">
        <v>4.4929999999999998E-2</v>
      </c>
      <c r="V50">
        <v>4.2729999999999997E-2</v>
      </c>
      <c r="W50">
        <v>4.0629999999999999E-2</v>
      </c>
      <c r="X50">
        <v>3.8640000000000001E-2</v>
      </c>
      <c r="Y50">
        <v>3.6760000000000001E-2</v>
      </c>
      <c r="Z50">
        <v>3.499E-2</v>
      </c>
      <c r="AA50">
        <v>3.3340000000000002E-2</v>
      </c>
      <c r="AB50">
        <v>3.1800000000000002E-2</v>
      </c>
      <c r="AC50">
        <v>3.0349999999999999E-2</v>
      </c>
      <c r="AD50">
        <v>2.9010000000000001E-2</v>
      </c>
      <c r="AE50">
        <v>2.776E-2</v>
      </c>
      <c r="AF50">
        <v>2.6589999999999999E-2</v>
      </c>
      <c r="AG50">
        <v>2.5520000000000001E-2</v>
      </c>
      <c r="AH50">
        <v>2.453E-2</v>
      </c>
      <c r="AI50">
        <v>2.3609999999999999E-2</v>
      </c>
      <c r="AJ50">
        <v>2.2769999999999999E-2</v>
      </c>
      <c r="AK50">
        <v>2.1999999999999999E-2</v>
      </c>
      <c r="AL50">
        <v>2.129E-2</v>
      </c>
      <c r="AM50">
        <v>2.0650000000000002E-2</v>
      </c>
      <c r="AN50">
        <v>2.0060000000000001E-2</v>
      </c>
      <c r="AO50">
        <v>1.9519999999999999E-2</v>
      </c>
      <c r="AP50">
        <v>1.9040000000000001E-2</v>
      </c>
      <c r="AQ50">
        <v>1.8599999999999998E-2</v>
      </c>
      <c r="AR50">
        <v>1.8200000000000001E-2</v>
      </c>
      <c r="AS50">
        <v>1.7829999999999999E-2</v>
      </c>
      <c r="AT50">
        <v>1.7500000000000002E-2</v>
      </c>
      <c r="AU50">
        <v>1.719E-2</v>
      </c>
      <c r="AV50">
        <v>1.6910000000000001E-2</v>
      </c>
      <c r="AW50">
        <v>1.6650000000000002E-2</v>
      </c>
      <c r="AX50">
        <v>1.6410000000000001E-2</v>
      </c>
      <c r="AY50">
        <v>1.618E-2</v>
      </c>
      <c r="AZ50">
        <v>1.5949999999999999E-2</v>
      </c>
      <c r="BA50">
        <v>1.5730000000000001E-2</v>
      </c>
      <c r="BB50">
        <v>1.5509999999999999E-2</v>
      </c>
      <c r="BC50">
        <v>1.528E-2</v>
      </c>
      <c r="BD50">
        <v>1.504E-2</v>
      </c>
      <c r="BE50">
        <v>1.4800000000000001E-2</v>
      </c>
      <c r="BF50">
        <v>1.455E-2</v>
      </c>
      <c r="BG50">
        <v>1.4290000000000001E-2</v>
      </c>
      <c r="BH50">
        <v>1.4019999999999999E-2</v>
      </c>
      <c r="BI50">
        <v>1.376E-2</v>
      </c>
      <c r="BJ50">
        <v>1.349E-2</v>
      </c>
      <c r="BK50">
        <v>1.321E-2</v>
      </c>
      <c r="BL50">
        <v>1.294E-2</v>
      </c>
      <c r="BM50">
        <v>1.2659999999999999E-2</v>
      </c>
      <c r="BN50">
        <v>1.238E-2</v>
      </c>
      <c r="BO50">
        <v>1.2109999999999999E-2</v>
      </c>
      <c r="BP50">
        <v>1.183E-2</v>
      </c>
      <c r="BQ50">
        <v>1.1560000000000001E-2</v>
      </c>
      <c r="BR50">
        <v>1.1299999999999999E-2</v>
      </c>
      <c r="BS50">
        <v>1.1039999999999999E-2</v>
      </c>
      <c r="BT50">
        <v>1.078E-2</v>
      </c>
      <c r="BU50">
        <v>1.0529999999999999E-2</v>
      </c>
      <c r="BV50">
        <v>1.0290000000000001E-2</v>
      </c>
      <c r="BW50">
        <v>1.0059999999999999E-2</v>
      </c>
      <c r="BX50">
        <v>9.8309999999999995E-3</v>
      </c>
      <c r="BY50">
        <v>9.6150000000000003E-3</v>
      </c>
      <c r="BZ50">
        <v>9.4090000000000007E-3</v>
      </c>
      <c r="CA50">
        <v>9.2110000000000004E-3</v>
      </c>
      <c r="CB50">
        <v>9.0209999999999995E-3</v>
      </c>
      <c r="CC50">
        <v>8.8389999999999996E-3</v>
      </c>
      <c r="CD50">
        <v>8.6639999999999998E-3</v>
      </c>
      <c r="CE50">
        <v>8.4960000000000001E-3</v>
      </c>
      <c r="CF50">
        <v>8.3359999999999997E-3</v>
      </c>
      <c r="CG50">
        <v>8.1810000000000008E-3</v>
      </c>
      <c r="CH50">
        <v>8.0339999999999995E-3</v>
      </c>
      <c r="CI50">
        <v>7.8919999999999997E-3</v>
      </c>
      <c r="CJ50">
        <v>7.7549999999999997E-3</v>
      </c>
      <c r="CK50">
        <v>7.6239999999999997E-3</v>
      </c>
      <c r="CL50">
        <v>7.4980000000000003E-3</v>
      </c>
      <c r="CM50">
        <v>7.3769999999999999E-3</v>
      </c>
      <c r="CN50">
        <v>7.26E-3</v>
      </c>
      <c r="CO50">
        <v>7.1469999999999997E-3</v>
      </c>
      <c r="CP50">
        <v>7.038E-3</v>
      </c>
      <c r="CQ50">
        <v>6.9319999999999998E-3</v>
      </c>
      <c r="CR50">
        <v>6.829E-3</v>
      </c>
      <c r="CS50">
        <v>6.7289999999999997E-3</v>
      </c>
      <c r="CT50">
        <v>6.6319999999999999E-3</v>
      </c>
      <c r="CU50">
        <v>6.5370000000000003E-3</v>
      </c>
      <c r="CV50">
        <v>6.4440000000000001E-3</v>
      </c>
      <c r="CW50">
        <v>6.352E-3</v>
      </c>
      <c r="CX50">
        <v>6.2610000000000001E-3</v>
      </c>
      <c r="CY50">
        <v>6.1720000000000004E-3</v>
      </c>
      <c r="CZ50">
        <v>6.0829999999999999E-3</v>
      </c>
      <c r="DA50">
        <v>5.9940000000000002E-3</v>
      </c>
    </row>
    <row r="51" spans="1:105" x14ac:dyDescent="0.25">
      <c r="A51">
        <v>13</v>
      </c>
      <c r="B51" t="s">
        <v>82</v>
      </c>
      <c r="C51" t="s">
        <v>29</v>
      </c>
      <c r="D51" t="s">
        <v>4</v>
      </c>
      <c r="E51" t="s">
        <v>84</v>
      </c>
      <c r="F51">
        <v>0.23949999999999999</v>
      </c>
      <c r="G51">
        <v>0.2145</v>
      </c>
      <c r="H51">
        <v>0.19070000000000001</v>
      </c>
      <c r="I51">
        <v>0.16900000000000001</v>
      </c>
      <c r="J51">
        <v>0.15049999999999999</v>
      </c>
      <c r="K51">
        <v>0.13600000000000001</v>
      </c>
      <c r="L51">
        <v>0.125</v>
      </c>
      <c r="M51">
        <v>0.1168</v>
      </c>
      <c r="N51">
        <v>0.1104</v>
      </c>
      <c r="O51">
        <v>0.1051</v>
      </c>
      <c r="P51">
        <v>0.10009999999999999</v>
      </c>
      <c r="Q51">
        <v>9.5479999999999995E-2</v>
      </c>
      <c r="R51">
        <v>9.1069999999999998E-2</v>
      </c>
      <c r="S51">
        <v>8.6900000000000005E-2</v>
      </c>
      <c r="T51">
        <v>8.2960000000000006E-2</v>
      </c>
      <c r="U51">
        <v>7.9229999999999995E-2</v>
      </c>
      <c r="V51">
        <v>7.571E-2</v>
      </c>
      <c r="W51">
        <v>7.2389999999999996E-2</v>
      </c>
      <c r="X51">
        <v>6.9260000000000002E-2</v>
      </c>
      <c r="Y51">
        <v>6.6309999999999994E-2</v>
      </c>
      <c r="Z51">
        <v>6.3519999999999993E-2</v>
      </c>
      <c r="AA51">
        <v>6.0900000000000003E-2</v>
      </c>
      <c r="AB51">
        <v>5.8439999999999999E-2</v>
      </c>
      <c r="AC51">
        <v>5.6120000000000003E-2</v>
      </c>
      <c r="AD51">
        <v>5.3949999999999998E-2</v>
      </c>
      <c r="AE51">
        <v>5.1920000000000001E-2</v>
      </c>
      <c r="AF51">
        <v>5.0020000000000002E-2</v>
      </c>
      <c r="AG51">
        <v>4.8250000000000001E-2</v>
      </c>
      <c r="AH51">
        <v>4.6600000000000003E-2</v>
      </c>
      <c r="AI51">
        <v>4.5069999999999999E-2</v>
      </c>
      <c r="AJ51">
        <v>4.3639999999999998E-2</v>
      </c>
      <c r="AK51">
        <v>4.2320000000000003E-2</v>
      </c>
      <c r="AL51">
        <v>4.1099999999999998E-2</v>
      </c>
      <c r="AM51">
        <v>3.9960000000000002E-2</v>
      </c>
      <c r="AN51">
        <v>3.8920000000000003E-2</v>
      </c>
      <c r="AO51">
        <v>3.7949999999999998E-2</v>
      </c>
      <c r="AP51">
        <v>3.7060000000000003E-2</v>
      </c>
      <c r="AQ51">
        <v>3.6240000000000001E-2</v>
      </c>
      <c r="AR51">
        <v>3.5479999999999998E-2</v>
      </c>
      <c r="AS51">
        <v>3.4770000000000002E-2</v>
      </c>
      <c r="AT51">
        <v>3.4119999999999998E-2</v>
      </c>
      <c r="AU51">
        <v>3.3509999999999998E-2</v>
      </c>
      <c r="AV51">
        <v>3.2939999999999997E-2</v>
      </c>
      <c r="AW51">
        <v>3.2410000000000001E-2</v>
      </c>
      <c r="AX51">
        <v>3.1899999999999998E-2</v>
      </c>
      <c r="AY51">
        <v>3.141E-2</v>
      </c>
      <c r="AZ51">
        <v>3.0939999999999999E-2</v>
      </c>
      <c r="BA51">
        <v>3.048E-2</v>
      </c>
      <c r="BB51">
        <v>3.0020000000000002E-2</v>
      </c>
      <c r="BC51">
        <v>2.9559999999999999E-2</v>
      </c>
      <c r="BD51">
        <v>2.9090000000000001E-2</v>
      </c>
      <c r="BE51">
        <v>2.862E-2</v>
      </c>
      <c r="BF51">
        <v>2.8139999999999998E-2</v>
      </c>
      <c r="BG51">
        <v>2.7660000000000001E-2</v>
      </c>
      <c r="BH51">
        <v>2.717E-2</v>
      </c>
      <c r="BI51">
        <v>2.6679999999999999E-2</v>
      </c>
      <c r="BJ51">
        <v>2.6190000000000001E-2</v>
      </c>
      <c r="BK51">
        <v>2.5700000000000001E-2</v>
      </c>
      <c r="BL51">
        <v>2.521E-2</v>
      </c>
      <c r="BM51">
        <v>2.4719999999999999E-2</v>
      </c>
      <c r="BN51">
        <v>2.4230000000000002E-2</v>
      </c>
      <c r="BO51">
        <v>2.375E-2</v>
      </c>
      <c r="BP51">
        <v>2.3279999999999999E-2</v>
      </c>
      <c r="BQ51">
        <v>2.281E-2</v>
      </c>
      <c r="BR51">
        <v>2.2349999999999998E-2</v>
      </c>
      <c r="BS51">
        <v>2.1899999999999999E-2</v>
      </c>
      <c r="BT51">
        <v>2.146E-2</v>
      </c>
      <c r="BU51">
        <v>2.102E-2</v>
      </c>
      <c r="BV51">
        <v>2.061E-2</v>
      </c>
      <c r="BW51">
        <v>2.0199999999999999E-2</v>
      </c>
      <c r="BX51">
        <v>1.9810000000000001E-2</v>
      </c>
      <c r="BY51">
        <v>1.9429999999999999E-2</v>
      </c>
      <c r="BZ51">
        <v>1.907E-2</v>
      </c>
      <c r="CA51">
        <v>1.8720000000000001E-2</v>
      </c>
      <c r="CB51">
        <v>1.8380000000000001E-2</v>
      </c>
      <c r="CC51">
        <v>1.805E-2</v>
      </c>
      <c r="CD51">
        <v>1.7739999999999999E-2</v>
      </c>
      <c r="CE51">
        <v>1.7430000000000001E-2</v>
      </c>
      <c r="CF51">
        <v>1.7139999999999999E-2</v>
      </c>
      <c r="CG51">
        <v>1.686E-2</v>
      </c>
      <c r="CH51">
        <v>1.6580000000000001E-2</v>
      </c>
      <c r="CI51">
        <v>1.6320000000000001E-2</v>
      </c>
      <c r="CJ51">
        <v>1.6060000000000001E-2</v>
      </c>
      <c r="CK51">
        <v>1.5810000000000001E-2</v>
      </c>
      <c r="CL51">
        <v>1.5570000000000001E-2</v>
      </c>
      <c r="CM51">
        <v>1.5339999999999999E-2</v>
      </c>
      <c r="CN51">
        <v>1.511E-2</v>
      </c>
      <c r="CO51">
        <v>1.489E-2</v>
      </c>
      <c r="CP51">
        <v>1.468E-2</v>
      </c>
      <c r="CQ51">
        <v>1.447E-2</v>
      </c>
      <c r="CR51">
        <v>1.427E-2</v>
      </c>
      <c r="CS51">
        <v>1.4069999999999999E-2</v>
      </c>
      <c r="CT51">
        <v>1.387E-2</v>
      </c>
      <c r="CU51">
        <v>1.3679999999999999E-2</v>
      </c>
      <c r="CV51">
        <v>1.349E-2</v>
      </c>
      <c r="CW51">
        <v>1.3299999999999999E-2</v>
      </c>
      <c r="CX51">
        <v>1.312E-2</v>
      </c>
      <c r="CY51">
        <v>1.2930000000000001E-2</v>
      </c>
      <c r="CZ51">
        <v>1.2749999999999999E-2</v>
      </c>
      <c r="DA51">
        <v>1.257E-2</v>
      </c>
    </row>
    <row r="52" spans="1:105" x14ac:dyDescent="0.25">
      <c r="A52">
        <v>13</v>
      </c>
      <c r="B52" t="s">
        <v>82</v>
      </c>
      <c r="C52" t="s">
        <v>32</v>
      </c>
      <c r="D52" t="s">
        <v>5</v>
      </c>
      <c r="E52" t="s">
        <v>85</v>
      </c>
      <c r="F52">
        <v>7.2160000000000002</v>
      </c>
      <c r="G52">
        <v>6.4080000000000004</v>
      </c>
      <c r="H52">
        <v>5.6360000000000001</v>
      </c>
      <c r="I52">
        <v>4.9379999999999997</v>
      </c>
      <c r="J52">
        <v>4.351</v>
      </c>
      <c r="K52">
        <v>3.899</v>
      </c>
      <c r="L52">
        <v>3.5670000000000002</v>
      </c>
      <c r="M52">
        <v>3.3239999999999998</v>
      </c>
      <c r="N52">
        <v>3.1440000000000001</v>
      </c>
      <c r="O52">
        <v>2.996</v>
      </c>
      <c r="P52">
        <v>2.859</v>
      </c>
      <c r="Q52">
        <v>2.726</v>
      </c>
      <c r="R52">
        <v>2.5979999999999999</v>
      </c>
      <c r="S52">
        <v>2.476</v>
      </c>
      <c r="T52">
        <v>2.3580000000000001</v>
      </c>
      <c r="U52">
        <v>2.246</v>
      </c>
      <c r="V52">
        <v>2.1389999999999998</v>
      </c>
      <c r="W52">
        <v>2.0369999999999999</v>
      </c>
      <c r="X52">
        <v>1.9410000000000001</v>
      </c>
      <c r="Y52">
        <v>1.85</v>
      </c>
      <c r="Z52">
        <v>1.764</v>
      </c>
      <c r="AA52">
        <v>1.6830000000000001</v>
      </c>
      <c r="AB52">
        <v>1.6080000000000001</v>
      </c>
      <c r="AC52">
        <v>1.5369999999999999</v>
      </c>
      <c r="AD52">
        <v>1.4710000000000001</v>
      </c>
      <c r="AE52">
        <v>1.41</v>
      </c>
      <c r="AF52">
        <v>1.353</v>
      </c>
      <c r="AG52">
        <v>1.2989999999999999</v>
      </c>
      <c r="AH52">
        <v>1.25</v>
      </c>
      <c r="AI52">
        <v>1.2050000000000001</v>
      </c>
      <c r="AJ52">
        <v>1.163</v>
      </c>
      <c r="AK52">
        <v>1.1240000000000001</v>
      </c>
      <c r="AL52">
        <v>1.0880000000000001</v>
      </c>
      <c r="AM52">
        <v>1.0549999999999999</v>
      </c>
      <c r="AN52">
        <v>1.0249999999999999</v>
      </c>
      <c r="AO52">
        <v>0.99770000000000003</v>
      </c>
      <c r="AP52">
        <v>0.97260000000000002</v>
      </c>
      <c r="AQ52">
        <v>0.94950000000000001</v>
      </c>
      <c r="AR52">
        <v>0.92849999999999999</v>
      </c>
      <c r="AS52">
        <v>0.90920000000000001</v>
      </c>
      <c r="AT52">
        <v>0.89139999999999997</v>
      </c>
      <c r="AU52">
        <v>0.875</v>
      </c>
      <c r="AV52">
        <v>0.8599</v>
      </c>
      <c r="AW52">
        <v>0.84570000000000001</v>
      </c>
      <c r="AX52">
        <v>0.83230000000000004</v>
      </c>
      <c r="AY52">
        <v>0.81950000000000001</v>
      </c>
      <c r="AZ52">
        <v>0.80710000000000004</v>
      </c>
      <c r="BA52">
        <v>0.79490000000000005</v>
      </c>
      <c r="BB52">
        <v>0.78269999999999995</v>
      </c>
      <c r="BC52">
        <v>0.77039999999999997</v>
      </c>
      <c r="BD52">
        <v>0.75780000000000003</v>
      </c>
      <c r="BE52">
        <v>0.74480000000000002</v>
      </c>
      <c r="BF52">
        <v>0.73160000000000003</v>
      </c>
      <c r="BG52">
        <v>0.71809999999999996</v>
      </c>
      <c r="BH52">
        <v>0.70440000000000003</v>
      </c>
      <c r="BI52">
        <v>0.69059999999999999</v>
      </c>
      <c r="BJ52">
        <v>0.67669999999999997</v>
      </c>
      <c r="BK52">
        <v>0.66259999999999997</v>
      </c>
      <c r="BL52">
        <v>0.64859999999999995</v>
      </c>
      <c r="BM52">
        <v>0.63449999999999995</v>
      </c>
      <c r="BN52">
        <v>0.62050000000000005</v>
      </c>
      <c r="BO52">
        <v>0.60660000000000003</v>
      </c>
      <c r="BP52">
        <v>0.59279999999999999</v>
      </c>
      <c r="BQ52">
        <v>0.57920000000000005</v>
      </c>
      <c r="BR52">
        <v>0.56579999999999997</v>
      </c>
      <c r="BS52">
        <v>0.55269999999999997</v>
      </c>
      <c r="BT52">
        <v>0.53979999999999995</v>
      </c>
      <c r="BU52">
        <v>0.52729999999999999</v>
      </c>
      <c r="BV52">
        <v>0.5151</v>
      </c>
      <c r="BW52">
        <v>0.50339999999999996</v>
      </c>
      <c r="BX52">
        <v>0.49209999999999998</v>
      </c>
      <c r="BY52">
        <v>0.48130000000000001</v>
      </c>
      <c r="BZ52">
        <v>0.47089999999999999</v>
      </c>
      <c r="CA52">
        <v>0.46089999999999998</v>
      </c>
      <c r="CB52">
        <v>0.45129999999999998</v>
      </c>
      <c r="CC52">
        <v>0.44209999999999999</v>
      </c>
      <c r="CD52">
        <v>0.43319999999999997</v>
      </c>
      <c r="CE52">
        <v>0.42470000000000002</v>
      </c>
      <c r="CF52">
        <v>0.41649999999999998</v>
      </c>
      <c r="CG52">
        <v>0.40870000000000001</v>
      </c>
      <c r="CH52">
        <v>0.40110000000000001</v>
      </c>
      <c r="CI52">
        <v>0.39389999999999997</v>
      </c>
      <c r="CJ52">
        <v>0.38690000000000002</v>
      </c>
      <c r="CK52">
        <v>0.38019999999999998</v>
      </c>
      <c r="CL52">
        <v>0.37369999999999998</v>
      </c>
      <c r="CM52">
        <v>0.3674</v>
      </c>
      <c r="CN52">
        <v>0.3614</v>
      </c>
      <c r="CO52">
        <v>0.35560000000000003</v>
      </c>
      <c r="CP52">
        <v>0.34989999999999999</v>
      </c>
      <c r="CQ52">
        <v>0.34439999999999998</v>
      </c>
      <c r="CR52">
        <v>0.33910000000000001</v>
      </c>
      <c r="CS52">
        <v>0.33389999999999997</v>
      </c>
      <c r="CT52">
        <v>0.32879999999999998</v>
      </c>
      <c r="CU52">
        <v>0.32379999999999998</v>
      </c>
      <c r="CV52">
        <v>0.31890000000000002</v>
      </c>
      <c r="CW52">
        <v>0.31409999999999999</v>
      </c>
      <c r="CX52">
        <v>0.30940000000000001</v>
      </c>
      <c r="CY52">
        <v>0.30470000000000003</v>
      </c>
      <c r="CZ52">
        <v>0.3</v>
      </c>
      <c r="DA52">
        <v>0.2954</v>
      </c>
    </row>
    <row r="53" spans="1:105" x14ac:dyDescent="0.25">
      <c r="A53">
        <v>13</v>
      </c>
      <c r="B53" t="s">
        <v>82</v>
      </c>
      <c r="C53" t="s">
        <v>32</v>
      </c>
      <c r="D53" t="s">
        <v>4</v>
      </c>
      <c r="E53" t="s">
        <v>86</v>
      </c>
      <c r="F53">
        <v>10.1</v>
      </c>
      <c r="G53">
        <v>9.0549999999999997</v>
      </c>
      <c r="H53">
        <v>8.0589999999999993</v>
      </c>
      <c r="I53">
        <v>7.1529999999999996</v>
      </c>
      <c r="J53">
        <v>6.3819999999999997</v>
      </c>
      <c r="K53">
        <v>5.7770000000000001</v>
      </c>
      <c r="L53">
        <v>5.3170000000000002</v>
      </c>
      <c r="M53">
        <v>4.97</v>
      </c>
      <c r="N53">
        <v>4.7009999999999996</v>
      </c>
      <c r="O53">
        <v>4.4779999999999998</v>
      </c>
      <c r="P53">
        <v>4.2699999999999996</v>
      </c>
      <c r="Q53">
        <v>4.0739999999999998</v>
      </c>
      <c r="R53">
        <v>3.8879999999999999</v>
      </c>
      <c r="S53">
        <v>3.7120000000000002</v>
      </c>
      <c r="T53">
        <v>3.5449999999999999</v>
      </c>
      <c r="U53">
        <v>3.3879999999999999</v>
      </c>
      <c r="V53">
        <v>3.2389999999999999</v>
      </c>
      <c r="W53">
        <v>3.0990000000000002</v>
      </c>
      <c r="X53">
        <v>2.9670000000000001</v>
      </c>
      <c r="Y53">
        <v>2.8420000000000001</v>
      </c>
      <c r="Z53">
        <v>2.7240000000000002</v>
      </c>
      <c r="AA53">
        <v>2.613</v>
      </c>
      <c r="AB53">
        <v>2.5089999999999999</v>
      </c>
      <c r="AC53">
        <v>2.41</v>
      </c>
      <c r="AD53">
        <v>2.319</v>
      </c>
      <c r="AE53">
        <v>2.2320000000000002</v>
      </c>
      <c r="AF53">
        <v>2.1520000000000001</v>
      </c>
      <c r="AG53">
        <v>2.077</v>
      </c>
      <c r="AH53">
        <v>2.0070000000000001</v>
      </c>
      <c r="AI53">
        <v>1.9419999999999999</v>
      </c>
      <c r="AJ53">
        <v>1.881</v>
      </c>
      <c r="AK53">
        <v>1.825</v>
      </c>
      <c r="AL53">
        <v>1.7729999999999999</v>
      </c>
      <c r="AM53">
        <v>1.7250000000000001</v>
      </c>
      <c r="AN53">
        <v>1.68</v>
      </c>
      <c r="AO53">
        <v>1.639</v>
      </c>
      <c r="AP53">
        <v>1.601</v>
      </c>
      <c r="AQ53">
        <v>1.5660000000000001</v>
      </c>
      <c r="AR53">
        <v>1.534</v>
      </c>
      <c r="AS53">
        <v>1.504</v>
      </c>
      <c r="AT53">
        <v>1.476</v>
      </c>
      <c r="AU53">
        <v>1.45</v>
      </c>
      <c r="AV53">
        <v>1.425</v>
      </c>
      <c r="AW53">
        <v>1.4019999999999999</v>
      </c>
      <c r="AX53">
        <v>1.381</v>
      </c>
      <c r="AY53">
        <v>1.36</v>
      </c>
      <c r="AZ53">
        <v>1.34</v>
      </c>
      <c r="BA53">
        <v>1.32</v>
      </c>
      <c r="BB53">
        <v>1.3</v>
      </c>
      <c r="BC53">
        <v>1.2809999999999999</v>
      </c>
      <c r="BD53">
        <v>1.2609999999999999</v>
      </c>
      <c r="BE53">
        <v>1.24</v>
      </c>
      <c r="BF53">
        <v>1.22</v>
      </c>
      <c r="BG53">
        <v>1.1990000000000001</v>
      </c>
      <c r="BH53">
        <v>1.179</v>
      </c>
      <c r="BI53">
        <v>1.1579999999999999</v>
      </c>
      <c r="BJ53">
        <v>1.137</v>
      </c>
      <c r="BK53">
        <v>1.1160000000000001</v>
      </c>
      <c r="BL53">
        <v>1.095</v>
      </c>
      <c r="BM53">
        <v>1.0740000000000001</v>
      </c>
      <c r="BN53">
        <v>1.054</v>
      </c>
      <c r="BO53">
        <v>1.0329999999999999</v>
      </c>
      <c r="BP53">
        <v>1.0129999999999999</v>
      </c>
      <c r="BQ53">
        <v>0.99319999999999997</v>
      </c>
      <c r="BR53">
        <v>0.97360000000000002</v>
      </c>
      <c r="BS53">
        <v>0.95440000000000003</v>
      </c>
      <c r="BT53">
        <v>0.93569999999999998</v>
      </c>
      <c r="BU53">
        <v>0.9173</v>
      </c>
      <c r="BV53">
        <v>0.89949999999999997</v>
      </c>
      <c r="BW53">
        <v>0.88229999999999997</v>
      </c>
      <c r="BX53">
        <v>0.86560000000000004</v>
      </c>
      <c r="BY53">
        <v>0.84960000000000002</v>
      </c>
      <c r="BZ53">
        <v>0.83409999999999995</v>
      </c>
      <c r="CA53">
        <v>0.81910000000000005</v>
      </c>
      <c r="CB53">
        <v>0.80469999999999997</v>
      </c>
      <c r="CC53">
        <v>0.79069999999999996</v>
      </c>
      <c r="CD53">
        <v>0.77729999999999999</v>
      </c>
      <c r="CE53">
        <v>0.76429999999999998</v>
      </c>
      <c r="CF53">
        <v>0.75170000000000003</v>
      </c>
      <c r="CG53">
        <v>0.73960000000000004</v>
      </c>
      <c r="CH53">
        <v>0.72789999999999999</v>
      </c>
      <c r="CI53">
        <v>0.71650000000000003</v>
      </c>
      <c r="CJ53">
        <v>0.70550000000000002</v>
      </c>
      <c r="CK53">
        <v>0.69489999999999996</v>
      </c>
      <c r="CL53">
        <v>0.68459999999999999</v>
      </c>
      <c r="CM53">
        <v>0.67459999999999998</v>
      </c>
      <c r="CN53">
        <v>0.66479999999999995</v>
      </c>
      <c r="CO53">
        <v>0.65539999999999998</v>
      </c>
      <c r="CP53">
        <v>0.64610000000000001</v>
      </c>
      <c r="CQ53">
        <v>0.6371</v>
      </c>
      <c r="CR53">
        <v>0.62829999999999997</v>
      </c>
      <c r="CS53">
        <v>0.61970000000000003</v>
      </c>
      <c r="CT53">
        <v>0.61119999999999997</v>
      </c>
      <c r="CU53">
        <v>0.60289999999999999</v>
      </c>
      <c r="CV53">
        <v>0.59470000000000001</v>
      </c>
      <c r="CW53">
        <v>0.58660000000000001</v>
      </c>
      <c r="CX53">
        <v>0.5786</v>
      </c>
      <c r="CY53">
        <v>0.5706</v>
      </c>
      <c r="CZ53">
        <v>0.56269999999999998</v>
      </c>
      <c r="DA53">
        <v>0.55479999999999996</v>
      </c>
    </row>
    <row r="54" spans="1:105" x14ac:dyDescent="0.25">
      <c r="A54">
        <v>14</v>
      </c>
      <c r="B54" t="s">
        <v>82</v>
      </c>
      <c r="C54" t="s">
        <v>29</v>
      </c>
      <c r="D54" t="s">
        <v>3</v>
      </c>
      <c r="E54" t="s">
        <v>87</v>
      </c>
      <c r="F54">
        <v>0.18640000000000001</v>
      </c>
      <c r="G54">
        <v>0.16900000000000001</v>
      </c>
      <c r="H54">
        <v>0.1522</v>
      </c>
      <c r="I54">
        <v>0.13689999999999999</v>
      </c>
      <c r="J54">
        <v>0.1236</v>
      </c>
      <c r="K54">
        <v>0.1129</v>
      </c>
      <c r="L54">
        <v>0.10440000000000001</v>
      </c>
      <c r="M54">
        <v>9.7729999999999997E-2</v>
      </c>
      <c r="N54">
        <v>9.2350000000000002E-2</v>
      </c>
      <c r="O54">
        <v>8.7779999999999997E-2</v>
      </c>
      <c r="P54">
        <v>8.3599999999999994E-2</v>
      </c>
      <c r="Q54">
        <v>7.9729999999999995E-2</v>
      </c>
      <c r="R54">
        <v>7.6130000000000003E-2</v>
      </c>
      <c r="S54">
        <v>7.2800000000000004E-2</v>
      </c>
      <c r="T54">
        <v>6.9709999999999994E-2</v>
      </c>
      <c r="U54">
        <v>6.6839999999999997E-2</v>
      </c>
      <c r="V54">
        <v>6.4170000000000005E-2</v>
      </c>
      <c r="W54">
        <v>6.1670000000000003E-2</v>
      </c>
      <c r="X54">
        <v>5.9339999999999997E-2</v>
      </c>
      <c r="Y54">
        <v>5.7149999999999999E-2</v>
      </c>
      <c r="Z54">
        <v>5.5070000000000001E-2</v>
      </c>
      <c r="AA54">
        <v>5.3120000000000001E-2</v>
      </c>
      <c r="AB54">
        <v>5.1270000000000003E-2</v>
      </c>
      <c r="AC54">
        <v>4.9529999999999998E-2</v>
      </c>
      <c r="AD54">
        <v>4.7890000000000002E-2</v>
      </c>
      <c r="AE54">
        <v>4.6350000000000002E-2</v>
      </c>
      <c r="AF54">
        <v>4.4900000000000002E-2</v>
      </c>
      <c r="AG54">
        <v>4.3549999999999998E-2</v>
      </c>
      <c r="AH54">
        <v>4.2279999999999998E-2</v>
      </c>
      <c r="AI54">
        <v>4.1090000000000002E-2</v>
      </c>
      <c r="AJ54">
        <v>3.9989999999999998E-2</v>
      </c>
      <c r="AK54">
        <v>3.8949999999999999E-2</v>
      </c>
      <c r="AL54">
        <v>3.7990000000000003E-2</v>
      </c>
      <c r="AM54">
        <v>3.7089999999999998E-2</v>
      </c>
      <c r="AN54">
        <v>3.6260000000000001E-2</v>
      </c>
      <c r="AO54">
        <v>3.5479999999999998E-2</v>
      </c>
      <c r="AP54">
        <v>3.4759999999999999E-2</v>
      </c>
      <c r="AQ54">
        <v>3.4090000000000002E-2</v>
      </c>
      <c r="AR54">
        <v>3.347E-2</v>
      </c>
      <c r="AS54">
        <v>3.288E-2</v>
      </c>
      <c r="AT54">
        <v>3.2340000000000001E-2</v>
      </c>
      <c r="AU54">
        <v>3.1829999999999997E-2</v>
      </c>
      <c r="AV54">
        <v>3.1350000000000003E-2</v>
      </c>
      <c r="AW54">
        <v>3.09E-2</v>
      </c>
      <c r="AX54">
        <v>3.0470000000000001E-2</v>
      </c>
      <c r="AY54">
        <v>3.005E-2</v>
      </c>
      <c r="AZ54">
        <v>2.9649999999999999E-2</v>
      </c>
      <c r="BA54">
        <v>2.9260000000000001E-2</v>
      </c>
      <c r="BB54">
        <v>2.8879999999999999E-2</v>
      </c>
      <c r="BC54">
        <v>2.8500000000000001E-2</v>
      </c>
      <c r="BD54">
        <v>2.8119999999999999E-2</v>
      </c>
      <c r="BE54">
        <v>2.7730000000000001E-2</v>
      </c>
      <c r="BF54">
        <v>2.7349999999999999E-2</v>
      </c>
      <c r="BG54">
        <v>2.6970000000000001E-2</v>
      </c>
      <c r="BH54">
        <v>2.6579999999999999E-2</v>
      </c>
      <c r="BI54">
        <v>2.6200000000000001E-2</v>
      </c>
      <c r="BJ54">
        <v>2.5819999999999999E-2</v>
      </c>
      <c r="BK54">
        <v>2.5440000000000001E-2</v>
      </c>
      <c r="BL54">
        <v>2.5059999999999999E-2</v>
      </c>
      <c r="BM54">
        <v>2.469E-2</v>
      </c>
      <c r="BN54">
        <v>2.4320000000000001E-2</v>
      </c>
      <c r="BO54">
        <v>2.3959999999999999E-2</v>
      </c>
      <c r="BP54">
        <v>2.3599999999999999E-2</v>
      </c>
      <c r="BQ54">
        <v>2.324E-2</v>
      </c>
      <c r="BR54">
        <v>2.29E-2</v>
      </c>
      <c r="BS54">
        <v>2.256E-2</v>
      </c>
      <c r="BT54">
        <v>2.222E-2</v>
      </c>
      <c r="BU54">
        <v>2.1899999999999999E-2</v>
      </c>
      <c r="BV54">
        <v>2.1579999999999998E-2</v>
      </c>
      <c r="BW54">
        <v>2.128E-2</v>
      </c>
      <c r="BX54">
        <v>2.0979999999999999E-2</v>
      </c>
      <c r="BY54">
        <v>2.069E-2</v>
      </c>
      <c r="BZ54">
        <v>2.0410000000000001E-2</v>
      </c>
      <c r="CA54">
        <v>2.0140000000000002E-2</v>
      </c>
      <c r="CB54">
        <v>1.9879999999999998E-2</v>
      </c>
      <c r="CC54">
        <v>1.9630000000000002E-2</v>
      </c>
      <c r="CD54">
        <v>1.9380000000000001E-2</v>
      </c>
      <c r="CE54">
        <v>1.915E-2</v>
      </c>
      <c r="CF54">
        <v>1.8919999999999999E-2</v>
      </c>
      <c r="CG54">
        <v>1.8689999999999998E-2</v>
      </c>
      <c r="CH54">
        <v>1.847E-2</v>
      </c>
      <c r="CI54">
        <v>1.8259999999999998E-2</v>
      </c>
      <c r="CJ54">
        <v>1.806E-2</v>
      </c>
      <c r="CK54">
        <v>1.7860000000000001E-2</v>
      </c>
      <c r="CL54">
        <v>1.7670000000000002E-2</v>
      </c>
      <c r="CM54">
        <v>1.7479999999999999E-2</v>
      </c>
      <c r="CN54">
        <v>1.729E-2</v>
      </c>
      <c r="CO54">
        <v>1.711E-2</v>
      </c>
      <c r="CP54">
        <v>1.694E-2</v>
      </c>
      <c r="CQ54">
        <v>1.6760000000000001E-2</v>
      </c>
      <c r="CR54">
        <v>1.6590000000000001E-2</v>
      </c>
      <c r="CS54">
        <v>1.643E-2</v>
      </c>
      <c r="CT54">
        <v>1.626E-2</v>
      </c>
      <c r="CU54">
        <v>1.61E-2</v>
      </c>
      <c r="CV54">
        <v>1.5939999999999999E-2</v>
      </c>
      <c r="CW54">
        <v>1.5779999999999999E-2</v>
      </c>
      <c r="CX54">
        <v>1.5630000000000002E-2</v>
      </c>
      <c r="CY54">
        <v>1.5469999999999999E-2</v>
      </c>
      <c r="CZ54">
        <v>1.532E-2</v>
      </c>
      <c r="DA54">
        <v>1.516E-2</v>
      </c>
    </row>
    <row r="55" spans="1:105" x14ac:dyDescent="0.25">
      <c r="A55">
        <v>14</v>
      </c>
      <c r="B55" t="s">
        <v>82</v>
      </c>
      <c r="C55" t="s">
        <v>29</v>
      </c>
      <c r="D55" t="s">
        <v>2</v>
      </c>
      <c r="E55" t="s">
        <v>88</v>
      </c>
      <c r="F55">
        <v>0.1303</v>
      </c>
      <c r="G55">
        <v>0.11849999999999999</v>
      </c>
      <c r="H55">
        <v>0.1071</v>
      </c>
      <c r="I55">
        <v>9.6780000000000005E-2</v>
      </c>
      <c r="J55">
        <v>8.788E-2</v>
      </c>
      <c r="K55">
        <v>8.0759999999999998E-2</v>
      </c>
      <c r="L55">
        <v>7.5230000000000005E-2</v>
      </c>
      <c r="M55">
        <v>7.0930000000000007E-2</v>
      </c>
      <c r="N55">
        <v>6.7510000000000001E-2</v>
      </c>
      <c r="O55">
        <v>6.4600000000000005E-2</v>
      </c>
      <c r="P55">
        <v>6.1929999999999999E-2</v>
      </c>
      <c r="Q55">
        <v>5.9409999999999998E-2</v>
      </c>
      <c r="R55">
        <v>5.7049999999999997E-2</v>
      </c>
      <c r="S55">
        <v>5.4829999999999997E-2</v>
      </c>
      <c r="T55">
        <v>5.2749999999999998E-2</v>
      </c>
      <c r="U55">
        <v>5.0790000000000002E-2</v>
      </c>
      <c r="V55">
        <v>4.895E-2</v>
      </c>
      <c r="W55">
        <v>4.7210000000000002E-2</v>
      </c>
      <c r="X55">
        <v>4.5580000000000002E-2</v>
      </c>
      <c r="Y55">
        <v>4.4040000000000003E-2</v>
      </c>
      <c r="Z55">
        <v>4.258E-2</v>
      </c>
      <c r="AA55">
        <v>4.1200000000000001E-2</v>
      </c>
      <c r="AB55">
        <v>3.9899999999999998E-2</v>
      </c>
      <c r="AC55">
        <v>3.8670000000000003E-2</v>
      </c>
      <c r="AD55">
        <v>3.7519999999999998E-2</v>
      </c>
      <c r="AE55">
        <v>3.6429999999999997E-2</v>
      </c>
      <c r="AF55">
        <v>3.5409999999999997E-2</v>
      </c>
      <c r="AG55">
        <v>3.4450000000000001E-2</v>
      </c>
      <c r="AH55">
        <v>3.3550000000000003E-2</v>
      </c>
      <c r="AI55">
        <v>3.2710000000000003E-2</v>
      </c>
      <c r="AJ55">
        <v>3.193E-2</v>
      </c>
      <c r="AK55">
        <v>3.1189999999999999E-2</v>
      </c>
      <c r="AL55">
        <v>3.0509999999999999E-2</v>
      </c>
      <c r="AM55">
        <v>2.9870000000000001E-2</v>
      </c>
      <c r="AN55">
        <v>2.9270000000000001E-2</v>
      </c>
      <c r="AO55">
        <v>2.8719999999999999E-2</v>
      </c>
      <c r="AP55">
        <v>2.8199999999999999E-2</v>
      </c>
      <c r="AQ55">
        <v>2.7720000000000002E-2</v>
      </c>
      <c r="AR55">
        <v>2.726E-2</v>
      </c>
      <c r="AS55">
        <v>2.6839999999999999E-2</v>
      </c>
      <c r="AT55">
        <v>2.6450000000000001E-2</v>
      </c>
      <c r="AU55">
        <v>2.6079999999999999E-2</v>
      </c>
      <c r="AV55">
        <v>2.5729999999999999E-2</v>
      </c>
      <c r="AW55">
        <v>2.5389999999999999E-2</v>
      </c>
      <c r="AX55">
        <v>2.5080000000000002E-2</v>
      </c>
      <c r="AY55">
        <v>2.477E-2</v>
      </c>
      <c r="AZ55">
        <v>2.4479999999999998E-2</v>
      </c>
      <c r="BA55">
        <v>2.419E-2</v>
      </c>
      <c r="BB55">
        <v>2.3910000000000001E-2</v>
      </c>
      <c r="BC55">
        <v>2.3630000000000002E-2</v>
      </c>
      <c r="BD55">
        <v>2.334E-2</v>
      </c>
      <c r="BE55">
        <v>2.3060000000000001E-2</v>
      </c>
      <c r="BF55">
        <v>2.2769999999999999E-2</v>
      </c>
      <c r="BG55">
        <v>2.249E-2</v>
      </c>
      <c r="BH55">
        <v>2.2200000000000001E-2</v>
      </c>
      <c r="BI55">
        <v>2.1919999999999999E-2</v>
      </c>
      <c r="BJ55">
        <v>2.164E-2</v>
      </c>
      <c r="BK55">
        <v>2.1360000000000001E-2</v>
      </c>
      <c r="BL55">
        <v>2.1080000000000002E-2</v>
      </c>
      <c r="BM55">
        <v>2.0799999999999999E-2</v>
      </c>
      <c r="BN55">
        <v>2.052E-2</v>
      </c>
      <c r="BO55">
        <v>2.0250000000000001E-2</v>
      </c>
      <c r="BP55">
        <v>1.9980000000000001E-2</v>
      </c>
      <c r="BQ55">
        <v>1.9720000000000001E-2</v>
      </c>
      <c r="BR55">
        <v>1.9460000000000002E-2</v>
      </c>
      <c r="BS55">
        <v>1.9210000000000001E-2</v>
      </c>
      <c r="BT55">
        <v>1.8960000000000001E-2</v>
      </c>
      <c r="BU55">
        <v>1.8710000000000001E-2</v>
      </c>
      <c r="BV55">
        <v>1.848E-2</v>
      </c>
      <c r="BW55">
        <v>1.8249999999999999E-2</v>
      </c>
      <c r="BX55">
        <v>1.8020000000000001E-2</v>
      </c>
      <c r="BY55">
        <v>1.7809999999999999E-2</v>
      </c>
      <c r="BZ55">
        <v>1.7600000000000001E-2</v>
      </c>
      <c r="CA55">
        <v>1.7389999999999999E-2</v>
      </c>
      <c r="CB55">
        <v>1.719E-2</v>
      </c>
      <c r="CC55">
        <v>1.7000000000000001E-2</v>
      </c>
      <c r="CD55">
        <v>1.6820000000000002E-2</v>
      </c>
      <c r="CE55">
        <v>1.6629999999999999E-2</v>
      </c>
      <c r="CF55">
        <v>1.6459999999999999E-2</v>
      </c>
      <c r="CG55">
        <v>1.6289999999999999E-2</v>
      </c>
      <c r="CH55">
        <v>1.6119999999999999E-2</v>
      </c>
      <c r="CI55">
        <v>1.5959999999999998E-2</v>
      </c>
      <c r="CJ55">
        <v>1.5800000000000002E-2</v>
      </c>
      <c r="CK55">
        <v>1.5650000000000001E-2</v>
      </c>
      <c r="CL55">
        <v>1.55E-2</v>
      </c>
      <c r="CM55">
        <v>1.5350000000000001E-2</v>
      </c>
      <c r="CN55">
        <v>1.521E-2</v>
      </c>
      <c r="CO55">
        <v>1.507E-2</v>
      </c>
      <c r="CP55">
        <v>1.4930000000000001E-2</v>
      </c>
      <c r="CQ55">
        <v>1.4800000000000001E-2</v>
      </c>
      <c r="CR55">
        <v>1.4670000000000001E-2</v>
      </c>
      <c r="CS55">
        <v>1.4540000000000001E-2</v>
      </c>
      <c r="CT55">
        <v>1.4409999999999999E-2</v>
      </c>
      <c r="CU55">
        <v>1.4279999999999999E-2</v>
      </c>
      <c r="CV55">
        <v>1.4160000000000001E-2</v>
      </c>
      <c r="CW55">
        <v>1.4030000000000001E-2</v>
      </c>
      <c r="CX55">
        <v>1.391E-2</v>
      </c>
      <c r="CY55">
        <v>1.379E-2</v>
      </c>
      <c r="CZ55">
        <v>1.366E-2</v>
      </c>
      <c r="DA55">
        <v>1.354E-2</v>
      </c>
    </row>
    <row r="56" spans="1:105" x14ac:dyDescent="0.25">
      <c r="A56">
        <v>14</v>
      </c>
      <c r="B56" t="s">
        <v>82</v>
      </c>
      <c r="C56" t="s">
        <v>32</v>
      </c>
      <c r="D56" t="s">
        <v>3</v>
      </c>
      <c r="E56" t="s">
        <v>89</v>
      </c>
      <c r="F56">
        <v>7.3440000000000003</v>
      </c>
      <c r="G56">
        <v>6.6589999999999998</v>
      </c>
      <c r="H56">
        <v>6.0010000000000003</v>
      </c>
      <c r="I56">
        <v>5.3970000000000002</v>
      </c>
      <c r="J56">
        <v>4.8760000000000003</v>
      </c>
      <c r="K56">
        <v>4.4550000000000001</v>
      </c>
      <c r="L56">
        <v>4.125</v>
      </c>
      <c r="M56">
        <v>3.8650000000000002</v>
      </c>
      <c r="N56">
        <v>3.6560000000000001</v>
      </c>
      <c r="O56">
        <v>3.4780000000000002</v>
      </c>
      <c r="P56">
        <v>3.3159999999999998</v>
      </c>
      <c r="Q56">
        <v>3.165</v>
      </c>
      <c r="R56">
        <v>3.0249999999999999</v>
      </c>
      <c r="S56">
        <v>2.8940000000000001</v>
      </c>
      <c r="T56">
        <v>2.7730000000000001</v>
      </c>
      <c r="U56">
        <v>2.66</v>
      </c>
      <c r="V56">
        <v>2.5539999999999998</v>
      </c>
      <c r="W56">
        <v>2.456</v>
      </c>
      <c r="X56">
        <v>2.3639999999999999</v>
      </c>
      <c r="Y56">
        <v>2.2770000000000001</v>
      </c>
      <c r="Z56">
        <v>2.1949999999999998</v>
      </c>
      <c r="AA56">
        <v>2.117</v>
      </c>
      <c r="AB56">
        <v>2.044</v>
      </c>
      <c r="AC56">
        <v>1.9750000000000001</v>
      </c>
      <c r="AD56">
        <v>1.91</v>
      </c>
      <c r="AE56">
        <v>1.849</v>
      </c>
      <c r="AF56">
        <v>1.792</v>
      </c>
      <c r="AG56">
        <v>1.7390000000000001</v>
      </c>
      <c r="AH56">
        <v>1.6879999999999999</v>
      </c>
      <c r="AI56">
        <v>1.641</v>
      </c>
      <c r="AJ56">
        <v>1.597</v>
      </c>
      <c r="AK56">
        <v>1.556</v>
      </c>
      <c r="AL56">
        <v>1.518</v>
      </c>
      <c r="AM56">
        <v>1.4830000000000001</v>
      </c>
      <c r="AN56">
        <v>1.45</v>
      </c>
      <c r="AO56">
        <v>1.419</v>
      </c>
      <c r="AP56">
        <v>1.39</v>
      </c>
      <c r="AQ56">
        <v>1.3640000000000001</v>
      </c>
      <c r="AR56">
        <v>1.339</v>
      </c>
      <c r="AS56">
        <v>1.3160000000000001</v>
      </c>
      <c r="AT56">
        <v>1.294</v>
      </c>
      <c r="AU56">
        <v>1.274</v>
      </c>
      <c r="AV56">
        <v>1.2549999999999999</v>
      </c>
      <c r="AW56">
        <v>1.2370000000000001</v>
      </c>
      <c r="AX56">
        <v>1.22</v>
      </c>
      <c r="AY56">
        <v>1.2030000000000001</v>
      </c>
      <c r="AZ56">
        <v>1.1870000000000001</v>
      </c>
      <c r="BA56">
        <v>1.1719999999999999</v>
      </c>
      <c r="BB56">
        <v>1.1559999999999999</v>
      </c>
      <c r="BC56">
        <v>1.141</v>
      </c>
      <c r="BD56">
        <v>1.1259999999999999</v>
      </c>
      <c r="BE56">
        <v>1.111</v>
      </c>
      <c r="BF56">
        <v>1.0960000000000001</v>
      </c>
      <c r="BG56">
        <v>1.08</v>
      </c>
      <c r="BH56">
        <v>1.0649999999999999</v>
      </c>
      <c r="BI56">
        <v>1.05</v>
      </c>
      <c r="BJ56">
        <v>1.0349999999999999</v>
      </c>
      <c r="BK56">
        <v>1.02</v>
      </c>
      <c r="BL56">
        <v>1.0049999999999999</v>
      </c>
      <c r="BM56">
        <v>0.99</v>
      </c>
      <c r="BN56">
        <v>0.97529999999999994</v>
      </c>
      <c r="BO56">
        <v>0.96079999999999999</v>
      </c>
      <c r="BP56">
        <v>0.94650000000000001</v>
      </c>
      <c r="BQ56">
        <v>0.9325</v>
      </c>
      <c r="BR56">
        <v>0.91869999999999996</v>
      </c>
      <c r="BS56">
        <v>0.9052</v>
      </c>
      <c r="BT56">
        <v>0.89190000000000003</v>
      </c>
      <c r="BU56">
        <v>0.879</v>
      </c>
      <c r="BV56">
        <v>0.86639999999999995</v>
      </c>
      <c r="BW56">
        <v>0.85419999999999996</v>
      </c>
      <c r="BX56">
        <v>0.84240000000000004</v>
      </c>
      <c r="BY56">
        <v>0.83089999999999997</v>
      </c>
      <c r="BZ56">
        <v>0.81979999999999997</v>
      </c>
      <c r="CA56">
        <v>0.80900000000000005</v>
      </c>
      <c r="CB56">
        <v>0.79859999999999998</v>
      </c>
      <c r="CC56">
        <v>0.78849999999999998</v>
      </c>
      <c r="CD56">
        <v>0.77869999999999995</v>
      </c>
      <c r="CE56">
        <v>0.76919999999999999</v>
      </c>
      <c r="CF56">
        <v>0.76</v>
      </c>
      <c r="CG56">
        <v>0.751</v>
      </c>
      <c r="CH56">
        <v>0.74229999999999996</v>
      </c>
      <c r="CI56">
        <v>0.7339</v>
      </c>
      <c r="CJ56">
        <v>0.72570000000000001</v>
      </c>
      <c r="CK56">
        <v>0.7177</v>
      </c>
      <c r="CL56">
        <v>0.70989999999999998</v>
      </c>
      <c r="CM56">
        <v>0.70230000000000004</v>
      </c>
      <c r="CN56">
        <v>0.69489999999999996</v>
      </c>
      <c r="CO56">
        <v>0.68759999999999999</v>
      </c>
      <c r="CP56">
        <v>0.68049999999999999</v>
      </c>
      <c r="CQ56">
        <v>0.67359999999999998</v>
      </c>
      <c r="CR56">
        <v>0.66679999999999995</v>
      </c>
      <c r="CS56">
        <v>0.66</v>
      </c>
      <c r="CT56">
        <v>0.65339999999999998</v>
      </c>
      <c r="CU56">
        <v>0.64690000000000003</v>
      </c>
      <c r="CV56">
        <v>0.64049999999999996</v>
      </c>
      <c r="CW56">
        <v>0.6341</v>
      </c>
      <c r="CX56">
        <v>0.62780000000000002</v>
      </c>
      <c r="CY56">
        <v>0.62150000000000005</v>
      </c>
      <c r="CZ56">
        <v>0.61519999999999997</v>
      </c>
      <c r="DA56">
        <v>0.60899999999999999</v>
      </c>
    </row>
    <row r="57" spans="1:105" x14ac:dyDescent="0.25">
      <c r="A57">
        <v>14</v>
      </c>
      <c r="B57" t="s">
        <v>82</v>
      </c>
      <c r="C57" t="s">
        <v>32</v>
      </c>
      <c r="D57" t="s">
        <v>2</v>
      </c>
      <c r="E57" t="s">
        <v>90</v>
      </c>
      <c r="F57">
        <v>6.3890000000000002</v>
      </c>
      <c r="G57">
        <v>5.84</v>
      </c>
      <c r="H57">
        <v>5.3129999999999997</v>
      </c>
      <c r="I57">
        <v>4.8289999999999997</v>
      </c>
      <c r="J57">
        <v>4.4109999999999996</v>
      </c>
      <c r="K57">
        <v>4.0750000000000002</v>
      </c>
      <c r="L57">
        <v>3.8109999999999999</v>
      </c>
      <c r="M57">
        <v>3.6030000000000002</v>
      </c>
      <c r="N57">
        <v>3.4350000000000001</v>
      </c>
      <c r="O57">
        <v>3.2909999999999999</v>
      </c>
      <c r="P57">
        <v>3.1589999999999998</v>
      </c>
      <c r="Q57">
        <v>3.036</v>
      </c>
      <c r="R57">
        <v>2.92</v>
      </c>
      <c r="S57">
        <v>2.8109999999999999</v>
      </c>
      <c r="T57">
        <v>2.7090000000000001</v>
      </c>
      <c r="U57">
        <v>2.6139999999999999</v>
      </c>
      <c r="V57">
        <v>2.524</v>
      </c>
      <c r="W57">
        <v>2.44</v>
      </c>
      <c r="X57">
        <v>2.3610000000000002</v>
      </c>
      <c r="Y57">
        <v>2.286</v>
      </c>
      <c r="Z57">
        <v>2.2149999999999999</v>
      </c>
      <c r="AA57">
        <v>2.1469999999999998</v>
      </c>
      <c r="AB57">
        <v>2.0840000000000001</v>
      </c>
      <c r="AC57">
        <v>2.024</v>
      </c>
      <c r="AD57">
        <v>1.9670000000000001</v>
      </c>
      <c r="AE57">
        <v>1.9139999999999999</v>
      </c>
      <c r="AF57">
        <v>1.863</v>
      </c>
      <c r="AG57">
        <v>1.8160000000000001</v>
      </c>
      <c r="AH57">
        <v>1.7709999999999999</v>
      </c>
      <c r="AI57">
        <v>1.73</v>
      </c>
      <c r="AJ57">
        <v>1.6910000000000001</v>
      </c>
      <c r="AK57">
        <v>1.6539999999999999</v>
      </c>
      <c r="AL57">
        <v>1.62</v>
      </c>
      <c r="AM57">
        <v>1.587</v>
      </c>
      <c r="AN57">
        <v>1.5569999999999999</v>
      </c>
      <c r="AO57">
        <v>1.5289999999999999</v>
      </c>
      <c r="AP57">
        <v>1.5029999999999999</v>
      </c>
      <c r="AQ57">
        <v>1.478</v>
      </c>
      <c r="AR57">
        <v>1.4550000000000001</v>
      </c>
      <c r="AS57">
        <v>1.4339999999999999</v>
      </c>
      <c r="AT57">
        <v>1.413</v>
      </c>
      <c r="AU57">
        <v>1.3939999999999999</v>
      </c>
      <c r="AV57">
        <v>1.3759999999999999</v>
      </c>
      <c r="AW57">
        <v>1.359</v>
      </c>
      <c r="AX57">
        <v>1.3420000000000001</v>
      </c>
      <c r="AY57">
        <v>1.3260000000000001</v>
      </c>
      <c r="AZ57">
        <v>1.3109999999999999</v>
      </c>
      <c r="BA57">
        <v>1.296</v>
      </c>
      <c r="BB57">
        <v>1.2809999999999999</v>
      </c>
      <c r="BC57">
        <v>1.2669999999999999</v>
      </c>
      <c r="BD57">
        <v>1.252</v>
      </c>
      <c r="BE57">
        <v>1.2370000000000001</v>
      </c>
      <c r="BF57">
        <v>1.2230000000000001</v>
      </c>
      <c r="BG57">
        <v>1.208</v>
      </c>
      <c r="BH57">
        <v>1.194</v>
      </c>
      <c r="BI57">
        <v>1.179</v>
      </c>
      <c r="BJ57">
        <v>1.165</v>
      </c>
      <c r="BK57">
        <v>1.1499999999999999</v>
      </c>
      <c r="BL57">
        <v>1.1359999999999999</v>
      </c>
      <c r="BM57">
        <v>1.1220000000000001</v>
      </c>
      <c r="BN57">
        <v>1.1080000000000001</v>
      </c>
      <c r="BO57">
        <v>1.095</v>
      </c>
      <c r="BP57">
        <v>1.081</v>
      </c>
      <c r="BQ57">
        <v>1.0680000000000001</v>
      </c>
      <c r="BR57">
        <v>1.0549999999999999</v>
      </c>
      <c r="BS57">
        <v>1.042</v>
      </c>
      <c r="BT57">
        <v>1.0289999999999999</v>
      </c>
      <c r="BU57">
        <v>1.0169999999999999</v>
      </c>
      <c r="BV57">
        <v>1.0049999999999999</v>
      </c>
      <c r="BW57">
        <v>0.99360000000000004</v>
      </c>
      <c r="BX57">
        <v>0.98229999999999995</v>
      </c>
      <c r="BY57">
        <v>0.97119999999999995</v>
      </c>
      <c r="BZ57">
        <v>0.96060000000000001</v>
      </c>
      <c r="CA57">
        <v>0.95020000000000004</v>
      </c>
      <c r="CB57">
        <v>0.94010000000000005</v>
      </c>
      <c r="CC57">
        <v>0.93020000000000003</v>
      </c>
      <c r="CD57">
        <v>0.92069999999999996</v>
      </c>
      <c r="CE57">
        <v>0.91139999999999999</v>
      </c>
      <c r="CF57">
        <v>0.90229999999999999</v>
      </c>
      <c r="CG57">
        <v>0.89349999999999996</v>
      </c>
      <c r="CH57">
        <v>0.88490000000000002</v>
      </c>
      <c r="CI57">
        <v>0.87649999999999995</v>
      </c>
      <c r="CJ57">
        <v>0.86829999999999996</v>
      </c>
      <c r="CK57">
        <v>0.86029999999999995</v>
      </c>
      <c r="CL57">
        <v>0.85250000000000004</v>
      </c>
      <c r="CM57">
        <v>0.84489999999999998</v>
      </c>
      <c r="CN57">
        <v>0.83740000000000003</v>
      </c>
      <c r="CO57">
        <v>0.83</v>
      </c>
      <c r="CP57">
        <v>0.82279999999999998</v>
      </c>
      <c r="CQ57">
        <v>0.81569999999999998</v>
      </c>
      <c r="CR57">
        <v>0.80869999999999997</v>
      </c>
      <c r="CS57">
        <v>0.80179999999999996</v>
      </c>
      <c r="CT57">
        <v>0.79500000000000004</v>
      </c>
      <c r="CU57">
        <v>0.7883</v>
      </c>
      <c r="CV57">
        <v>0.78169999999999995</v>
      </c>
      <c r="CW57">
        <v>0.77510000000000001</v>
      </c>
      <c r="CX57">
        <v>0.76849999999999996</v>
      </c>
      <c r="CY57">
        <v>0.76200000000000001</v>
      </c>
      <c r="CZ57">
        <v>0.75549999999999995</v>
      </c>
      <c r="DA57">
        <v>0.749</v>
      </c>
    </row>
    <row r="58" spans="1:105" x14ac:dyDescent="0.25">
      <c r="A58">
        <v>15</v>
      </c>
      <c r="B58" t="s">
        <v>24</v>
      </c>
      <c r="C58" t="s">
        <v>29</v>
      </c>
      <c r="D58" t="s">
        <v>5</v>
      </c>
      <c r="E58" t="s">
        <v>91</v>
      </c>
      <c r="F58">
        <v>8.5389999999999994E-2</v>
      </c>
      <c r="G58">
        <v>7.7090000000000006E-2</v>
      </c>
      <c r="H58">
        <v>6.9139999999999993E-2</v>
      </c>
      <c r="I58">
        <v>6.1870000000000001E-2</v>
      </c>
      <c r="J58">
        <v>5.5640000000000002E-2</v>
      </c>
      <c r="K58">
        <v>5.0680000000000003E-2</v>
      </c>
      <c r="L58">
        <v>4.6850000000000003E-2</v>
      </c>
      <c r="M58">
        <v>4.3889999999999998E-2</v>
      </c>
      <c r="N58">
        <v>4.156E-2</v>
      </c>
      <c r="O58">
        <v>3.959E-2</v>
      </c>
      <c r="P58">
        <v>3.7780000000000001E-2</v>
      </c>
      <c r="Q58">
        <v>3.6080000000000001E-2</v>
      </c>
      <c r="R58">
        <v>3.449E-2</v>
      </c>
      <c r="S58">
        <v>3.3000000000000002E-2</v>
      </c>
      <c r="T58">
        <v>3.1600000000000003E-2</v>
      </c>
      <c r="U58">
        <v>3.0290000000000001E-2</v>
      </c>
      <c r="V58">
        <v>2.9059999999999999E-2</v>
      </c>
      <c r="W58">
        <v>2.7910000000000001E-2</v>
      </c>
      <c r="X58">
        <v>2.682E-2</v>
      </c>
      <c r="Y58">
        <v>2.58E-2</v>
      </c>
      <c r="Z58">
        <v>2.4830000000000001E-2</v>
      </c>
      <c r="AA58">
        <v>2.392E-2</v>
      </c>
      <c r="AB58">
        <v>2.3060000000000001E-2</v>
      </c>
      <c r="AC58">
        <v>2.2259999999999999E-2</v>
      </c>
      <c r="AD58">
        <v>2.1499999999999998E-2</v>
      </c>
      <c r="AE58">
        <v>2.0789999999999999E-2</v>
      </c>
      <c r="AF58">
        <v>2.0129999999999999E-2</v>
      </c>
      <c r="AG58">
        <v>1.95E-2</v>
      </c>
      <c r="AH58">
        <v>1.8919999999999999E-2</v>
      </c>
      <c r="AI58">
        <v>1.8380000000000001E-2</v>
      </c>
      <c r="AJ58">
        <v>1.788E-2</v>
      </c>
      <c r="AK58">
        <v>1.7409999999999998E-2</v>
      </c>
      <c r="AL58">
        <v>1.6979999999999999E-2</v>
      </c>
      <c r="AM58">
        <v>1.6570000000000001E-2</v>
      </c>
      <c r="AN58">
        <v>1.6199999999999999E-2</v>
      </c>
      <c r="AO58">
        <v>1.585E-2</v>
      </c>
      <c r="AP58">
        <v>1.553E-2</v>
      </c>
      <c r="AQ58">
        <v>1.523E-2</v>
      </c>
      <c r="AR58">
        <v>1.4959999999999999E-2</v>
      </c>
      <c r="AS58">
        <v>1.47E-2</v>
      </c>
      <c r="AT58">
        <v>1.4460000000000001E-2</v>
      </c>
      <c r="AU58">
        <v>1.4239999999999999E-2</v>
      </c>
      <c r="AV58">
        <v>1.4030000000000001E-2</v>
      </c>
      <c r="AW58">
        <v>1.384E-2</v>
      </c>
      <c r="AX58">
        <v>1.3650000000000001E-2</v>
      </c>
      <c r="AY58">
        <v>1.3469999999999999E-2</v>
      </c>
      <c r="AZ58">
        <v>1.329E-2</v>
      </c>
      <c r="BA58">
        <v>1.312E-2</v>
      </c>
      <c r="BB58">
        <v>1.2959999999999999E-2</v>
      </c>
      <c r="BC58">
        <v>1.2789999999999999E-2</v>
      </c>
      <c r="BD58">
        <v>1.2619999999999999E-2</v>
      </c>
      <c r="BE58">
        <v>1.2449999999999999E-2</v>
      </c>
      <c r="BF58">
        <v>1.227E-2</v>
      </c>
      <c r="BG58">
        <v>1.21E-2</v>
      </c>
      <c r="BH58">
        <v>1.192E-2</v>
      </c>
      <c r="BI58">
        <v>1.175E-2</v>
      </c>
      <c r="BJ58">
        <v>1.157E-2</v>
      </c>
      <c r="BK58">
        <v>1.14E-2</v>
      </c>
      <c r="BL58">
        <v>1.123E-2</v>
      </c>
      <c r="BM58">
        <v>1.1050000000000001E-2</v>
      </c>
      <c r="BN58">
        <v>1.0880000000000001E-2</v>
      </c>
      <c r="BO58">
        <v>1.0710000000000001E-2</v>
      </c>
      <c r="BP58">
        <v>1.0540000000000001E-2</v>
      </c>
      <c r="BQ58">
        <v>1.038E-2</v>
      </c>
      <c r="BR58">
        <v>1.022E-2</v>
      </c>
      <c r="BS58">
        <v>1.0059999999999999E-2</v>
      </c>
      <c r="BT58">
        <v>9.9000000000000008E-3</v>
      </c>
      <c r="BU58">
        <v>9.7479999999999997E-3</v>
      </c>
      <c r="BV58">
        <v>9.5999999999999992E-3</v>
      </c>
      <c r="BW58">
        <v>9.4570000000000001E-3</v>
      </c>
      <c r="BX58">
        <v>9.3179999999999999E-3</v>
      </c>
      <c r="BY58">
        <v>9.1839999999999995E-3</v>
      </c>
      <c r="BZ58">
        <v>9.0539999999999995E-3</v>
      </c>
      <c r="CA58">
        <v>8.9289999999999994E-3</v>
      </c>
      <c r="CB58">
        <v>8.8070000000000006E-3</v>
      </c>
      <c r="CC58">
        <v>8.6899999999999998E-3</v>
      </c>
      <c r="CD58">
        <v>8.5769999999999996E-3</v>
      </c>
      <c r="CE58">
        <v>8.4670000000000006E-3</v>
      </c>
      <c r="CF58">
        <v>8.3610000000000004E-3</v>
      </c>
      <c r="CG58">
        <v>8.2590000000000007E-3</v>
      </c>
      <c r="CH58">
        <v>8.1589999999999996E-3</v>
      </c>
      <c r="CI58">
        <v>8.0630000000000007E-3</v>
      </c>
      <c r="CJ58">
        <v>7.9690000000000004E-3</v>
      </c>
      <c r="CK58">
        <v>7.8779999999999996E-3</v>
      </c>
      <c r="CL58">
        <v>7.79E-3</v>
      </c>
      <c r="CM58">
        <v>7.7039999999999999E-3</v>
      </c>
      <c r="CN58">
        <v>7.6210000000000002E-3</v>
      </c>
      <c r="CO58">
        <v>7.5389999999999997E-3</v>
      </c>
      <c r="CP58">
        <v>7.4590000000000004E-3</v>
      </c>
      <c r="CQ58">
        <v>7.3819999999999997E-3</v>
      </c>
      <c r="CR58">
        <v>7.3049999999999999E-3</v>
      </c>
      <c r="CS58">
        <v>7.2309999999999996E-3</v>
      </c>
      <c r="CT58">
        <v>7.1570000000000002E-3</v>
      </c>
      <c r="CU58">
        <v>7.0850000000000002E-3</v>
      </c>
      <c r="CV58">
        <v>7.0130000000000001E-3</v>
      </c>
      <c r="CW58">
        <v>6.9430000000000004E-3</v>
      </c>
      <c r="CX58">
        <v>6.8729999999999998E-3</v>
      </c>
      <c r="CY58">
        <v>6.803E-3</v>
      </c>
      <c r="CZ58">
        <v>6.7340000000000004E-3</v>
      </c>
      <c r="DA58">
        <v>6.6649999999999999E-3</v>
      </c>
    </row>
    <row r="59" spans="1:105" x14ac:dyDescent="0.25">
      <c r="A59">
        <v>15</v>
      </c>
      <c r="B59" t="s">
        <v>24</v>
      </c>
      <c r="C59" t="s">
        <v>29</v>
      </c>
      <c r="D59" t="s">
        <v>4</v>
      </c>
      <c r="E59" t="s">
        <v>92</v>
      </c>
      <c r="F59">
        <v>0.1615</v>
      </c>
      <c r="G59">
        <v>0.1477</v>
      </c>
      <c r="H59">
        <v>0.13439999999999999</v>
      </c>
      <c r="I59">
        <v>0.1221</v>
      </c>
      <c r="J59">
        <v>0.1114</v>
      </c>
      <c r="K59">
        <v>0.10249999999999999</v>
      </c>
      <c r="L59">
        <v>9.529E-2</v>
      </c>
      <c r="M59">
        <v>8.9440000000000006E-2</v>
      </c>
      <c r="N59">
        <v>8.4589999999999999E-2</v>
      </c>
      <c r="O59">
        <v>8.0409999999999995E-2</v>
      </c>
      <c r="P59">
        <v>7.6609999999999998E-2</v>
      </c>
      <c r="Q59">
        <v>7.3120000000000004E-2</v>
      </c>
      <c r="R59">
        <v>6.991E-2</v>
      </c>
      <c r="S59">
        <v>6.6949999999999996E-2</v>
      </c>
      <c r="T59">
        <v>6.4240000000000005E-2</v>
      </c>
      <c r="U59">
        <v>6.1740000000000003E-2</v>
      </c>
      <c r="V59">
        <v>5.9429999999999997E-2</v>
      </c>
      <c r="W59">
        <v>5.7279999999999998E-2</v>
      </c>
      <c r="X59">
        <v>5.5280000000000003E-2</v>
      </c>
      <c r="Y59">
        <v>5.3400000000000003E-2</v>
      </c>
      <c r="Z59">
        <v>5.1630000000000002E-2</v>
      </c>
      <c r="AA59">
        <v>4.9939999999999998E-2</v>
      </c>
      <c r="AB59">
        <v>4.8349999999999997E-2</v>
      </c>
      <c r="AC59">
        <v>4.684E-2</v>
      </c>
      <c r="AD59">
        <v>4.5420000000000002E-2</v>
      </c>
      <c r="AE59">
        <v>4.4080000000000001E-2</v>
      </c>
      <c r="AF59">
        <v>4.2819999999999997E-2</v>
      </c>
      <c r="AG59">
        <v>4.163E-2</v>
      </c>
      <c r="AH59">
        <v>4.0509999999999997E-2</v>
      </c>
      <c r="AI59">
        <v>3.9460000000000002E-2</v>
      </c>
      <c r="AJ59">
        <v>3.848E-2</v>
      </c>
      <c r="AK59">
        <v>3.7560000000000003E-2</v>
      </c>
      <c r="AL59">
        <v>3.669E-2</v>
      </c>
      <c r="AM59">
        <v>3.5889999999999998E-2</v>
      </c>
      <c r="AN59">
        <v>3.5130000000000002E-2</v>
      </c>
      <c r="AO59">
        <v>3.4419999999999999E-2</v>
      </c>
      <c r="AP59">
        <v>3.3759999999999998E-2</v>
      </c>
      <c r="AQ59">
        <v>3.3140000000000003E-2</v>
      </c>
      <c r="AR59">
        <v>3.2559999999999999E-2</v>
      </c>
      <c r="AS59">
        <v>3.202E-2</v>
      </c>
      <c r="AT59">
        <v>3.15E-2</v>
      </c>
      <c r="AU59">
        <v>3.1019999999999999E-2</v>
      </c>
      <c r="AV59">
        <v>3.056E-2</v>
      </c>
      <c r="AW59">
        <v>3.0130000000000001E-2</v>
      </c>
      <c r="AX59">
        <v>2.971E-2</v>
      </c>
      <c r="AY59">
        <v>2.9309999999999999E-2</v>
      </c>
      <c r="AZ59">
        <v>2.8930000000000001E-2</v>
      </c>
      <c r="BA59">
        <v>2.8549999999999999E-2</v>
      </c>
      <c r="BB59">
        <v>2.818E-2</v>
      </c>
      <c r="BC59">
        <v>2.7810000000000001E-2</v>
      </c>
      <c r="BD59">
        <v>2.7449999999999999E-2</v>
      </c>
      <c r="BE59">
        <v>2.708E-2</v>
      </c>
      <c r="BF59">
        <v>2.6720000000000001E-2</v>
      </c>
      <c r="BG59">
        <v>2.6360000000000001E-2</v>
      </c>
      <c r="BH59">
        <v>2.5989999999999999E-2</v>
      </c>
      <c r="BI59">
        <v>2.563E-2</v>
      </c>
      <c r="BJ59">
        <v>2.528E-2</v>
      </c>
      <c r="BK59">
        <v>2.4920000000000001E-2</v>
      </c>
      <c r="BL59">
        <v>2.4570000000000002E-2</v>
      </c>
      <c r="BM59">
        <v>2.4230000000000002E-2</v>
      </c>
      <c r="BN59">
        <v>2.3879999999999998E-2</v>
      </c>
      <c r="BO59">
        <v>2.3550000000000001E-2</v>
      </c>
      <c r="BP59">
        <v>2.3210000000000001E-2</v>
      </c>
      <c r="BQ59">
        <v>2.2890000000000001E-2</v>
      </c>
      <c r="BR59">
        <v>2.256E-2</v>
      </c>
      <c r="BS59">
        <v>2.2249999999999999E-2</v>
      </c>
      <c r="BT59">
        <v>2.1940000000000001E-2</v>
      </c>
      <c r="BU59">
        <v>2.164E-2</v>
      </c>
      <c r="BV59">
        <v>2.1350000000000001E-2</v>
      </c>
      <c r="BW59">
        <v>2.1059999999999999E-2</v>
      </c>
      <c r="BX59">
        <v>2.0789999999999999E-2</v>
      </c>
      <c r="BY59">
        <v>2.052E-2</v>
      </c>
      <c r="BZ59">
        <v>2.026E-2</v>
      </c>
      <c r="CA59">
        <v>2.001E-2</v>
      </c>
      <c r="CB59">
        <v>1.976E-2</v>
      </c>
      <c r="CC59">
        <v>1.9529999999999999E-2</v>
      </c>
      <c r="CD59">
        <v>1.9300000000000001E-2</v>
      </c>
      <c r="CE59">
        <v>1.907E-2</v>
      </c>
      <c r="CF59">
        <v>1.8849999999999999E-2</v>
      </c>
      <c r="CG59">
        <v>1.864E-2</v>
      </c>
      <c r="CH59">
        <v>1.8440000000000002E-2</v>
      </c>
      <c r="CI59">
        <v>1.823E-2</v>
      </c>
      <c r="CJ59">
        <v>1.804E-2</v>
      </c>
      <c r="CK59">
        <v>1.7850000000000001E-2</v>
      </c>
      <c r="CL59">
        <v>1.7659999999999999E-2</v>
      </c>
      <c r="CM59">
        <v>1.7479999999999999E-2</v>
      </c>
      <c r="CN59">
        <v>1.7299999999999999E-2</v>
      </c>
      <c r="CO59">
        <v>1.7129999999999999E-2</v>
      </c>
      <c r="CP59">
        <v>1.6959999999999999E-2</v>
      </c>
      <c r="CQ59">
        <v>1.6789999999999999E-2</v>
      </c>
      <c r="CR59">
        <v>1.6629999999999999E-2</v>
      </c>
      <c r="CS59">
        <v>1.6459999999999999E-2</v>
      </c>
      <c r="CT59">
        <v>1.6299999999999999E-2</v>
      </c>
      <c r="CU59">
        <v>1.6150000000000001E-2</v>
      </c>
      <c r="CV59">
        <v>1.5990000000000001E-2</v>
      </c>
      <c r="CW59">
        <v>1.583E-2</v>
      </c>
      <c r="CX59">
        <v>1.5679999999999999E-2</v>
      </c>
      <c r="CY59">
        <v>1.553E-2</v>
      </c>
      <c r="CZ59">
        <v>1.538E-2</v>
      </c>
      <c r="DA59">
        <v>1.5219999999999999E-2</v>
      </c>
    </row>
    <row r="60" spans="1:105" x14ac:dyDescent="0.25">
      <c r="A60">
        <v>15</v>
      </c>
      <c r="B60" t="s">
        <v>24</v>
      </c>
      <c r="C60" t="s">
        <v>32</v>
      </c>
      <c r="D60" t="s">
        <v>5</v>
      </c>
      <c r="E60" t="s">
        <v>93</v>
      </c>
      <c r="F60">
        <v>5.6660000000000004</v>
      </c>
      <c r="G60">
        <v>5.1180000000000003</v>
      </c>
      <c r="H60">
        <v>4.5940000000000003</v>
      </c>
      <c r="I60">
        <v>4.1139999999999999</v>
      </c>
      <c r="J60">
        <v>3.7029999999999998</v>
      </c>
      <c r="K60">
        <v>3.3759999999999999</v>
      </c>
      <c r="L60">
        <v>3.1230000000000002</v>
      </c>
      <c r="M60">
        <v>2.9279999999999999</v>
      </c>
      <c r="N60">
        <v>2.774</v>
      </c>
      <c r="O60">
        <v>2.6440000000000001</v>
      </c>
      <c r="P60">
        <v>2.524</v>
      </c>
      <c r="Q60">
        <v>2.4119999999999999</v>
      </c>
      <c r="R60">
        <v>2.306</v>
      </c>
      <c r="S60">
        <v>2.2069999999999999</v>
      </c>
      <c r="T60">
        <v>2.1139999999999999</v>
      </c>
      <c r="U60">
        <v>2.0259999999999998</v>
      </c>
      <c r="V60">
        <v>1.944</v>
      </c>
      <c r="W60">
        <v>1.867</v>
      </c>
      <c r="X60">
        <v>1.794</v>
      </c>
      <c r="Y60">
        <v>1.726</v>
      </c>
      <c r="Z60">
        <v>1.661</v>
      </c>
      <c r="AA60">
        <v>1.6</v>
      </c>
      <c r="AB60">
        <v>1.5429999999999999</v>
      </c>
      <c r="AC60">
        <v>1.4890000000000001</v>
      </c>
      <c r="AD60">
        <v>1.4379999999999999</v>
      </c>
      <c r="AE60">
        <v>1.391</v>
      </c>
      <c r="AF60">
        <v>1.3460000000000001</v>
      </c>
      <c r="AG60">
        <v>1.3049999999999999</v>
      </c>
      <c r="AH60">
        <v>1.266</v>
      </c>
      <c r="AI60">
        <v>1.23</v>
      </c>
      <c r="AJ60">
        <v>1.196</v>
      </c>
      <c r="AK60">
        <v>1.165</v>
      </c>
      <c r="AL60">
        <v>1.135</v>
      </c>
      <c r="AM60">
        <v>1.109</v>
      </c>
      <c r="AN60">
        <v>1.0840000000000001</v>
      </c>
      <c r="AO60">
        <v>1.06</v>
      </c>
      <c r="AP60">
        <v>1.0389999999999999</v>
      </c>
      <c r="AQ60">
        <v>1.0189999999999999</v>
      </c>
      <c r="AR60">
        <v>1.0009999999999999</v>
      </c>
      <c r="AS60">
        <v>0.98370000000000002</v>
      </c>
      <c r="AT60">
        <v>0.96779999999999999</v>
      </c>
      <c r="AU60">
        <v>0.95299999999999996</v>
      </c>
      <c r="AV60">
        <v>0.93910000000000005</v>
      </c>
      <c r="AW60">
        <v>0.92600000000000005</v>
      </c>
      <c r="AX60">
        <v>0.91349999999999998</v>
      </c>
      <c r="AY60">
        <v>0.90159999999999996</v>
      </c>
      <c r="AZ60">
        <v>0.89</v>
      </c>
      <c r="BA60">
        <v>0.87880000000000003</v>
      </c>
      <c r="BB60">
        <v>0.86760000000000004</v>
      </c>
      <c r="BC60">
        <v>0.85650000000000004</v>
      </c>
      <c r="BD60">
        <v>0.84530000000000005</v>
      </c>
      <c r="BE60">
        <v>0.83389999999999997</v>
      </c>
      <c r="BF60">
        <v>0.82250000000000001</v>
      </c>
      <c r="BG60">
        <v>0.81100000000000005</v>
      </c>
      <c r="BH60">
        <v>0.79949999999999999</v>
      </c>
      <c r="BI60">
        <v>0.78790000000000004</v>
      </c>
      <c r="BJ60">
        <v>0.77639999999999998</v>
      </c>
      <c r="BK60">
        <v>0.76480000000000004</v>
      </c>
      <c r="BL60">
        <v>0.75339999999999996</v>
      </c>
      <c r="BM60">
        <v>0.7419</v>
      </c>
      <c r="BN60">
        <v>0.73060000000000003</v>
      </c>
      <c r="BO60">
        <v>0.71940000000000004</v>
      </c>
      <c r="BP60">
        <v>0.70830000000000004</v>
      </c>
      <c r="BQ60">
        <v>0.69740000000000002</v>
      </c>
      <c r="BR60">
        <v>0.68659999999999999</v>
      </c>
      <c r="BS60">
        <v>0.67600000000000005</v>
      </c>
      <c r="BT60">
        <v>0.66569999999999996</v>
      </c>
      <c r="BU60">
        <v>0.65559999999999996</v>
      </c>
      <c r="BV60">
        <v>0.64580000000000004</v>
      </c>
      <c r="BW60">
        <v>0.63619999999999999</v>
      </c>
      <c r="BX60">
        <v>0.627</v>
      </c>
      <c r="BY60">
        <v>0.61799999999999999</v>
      </c>
      <c r="BZ60">
        <v>0.60929999999999995</v>
      </c>
      <c r="CA60">
        <v>0.60089999999999999</v>
      </c>
      <c r="CB60">
        <v>0.59279999999999999</v>
      </c>
      <c r="CC60">
        <v>0.58489999999999998</v>
      </c>
      <c r="CD60">
        <v>0.57730000000000004</v>
      </c>
      <c r="CE60">
        <v>0.56989999999999996</v>
      </c>
      <c r="CF60">
        <v>0.56269999999999998</v>
      </c>
      <c r="CG60">
        <v>0.55579999999999996</v>
      </c>
      <c r="CH60">
        <v>0.54900000000000004</v>
      </c>
      <c r="CI60">
        <v>0.54249999999999998</v>
      </c>
      <c r="CJ60">
        <v>0.53610000000000002</v>
      </c>
      <c r="CK60">
        <v>0.52990000000000004</v>
      </c>
      <c r="CL60">
        <v>0.52390000000000003</v>
      </c>
      <c r="CM60">
        <v>0.51800000000000002</v>
      </c>
      <c r="CN60">
        <v>0.51229999999999998</v>
      </c>
      <c r="CO60">
        <v>0.50670000000000004</v>
      </c>
      <c r="CP60">
        <v>0.50119999999999998</v>
      </c>
      <c r="CQ60">
        <v>0.49580000000000002</v>
      </c>
      <c r="CR60">
        <v>0.49049999999999999</v>
      </c>
      <c r="CS60">
        <v>0.4854</v>
      </c>
      <c r="CT60">
        <v>0.4803</v>
      </c>
      <c r="CU60">
        <v>0.47520000000000001</v>
      </c>
      <c r="CV60">
        <v>0.4703</v>
      </c>
      <c r="CW60">
        <v>0.46539999999999998</v>
      </c>
      <c r="CX60">
        <v>0.46050000000000002</v>
      </c>
      <c r="CY60">
        <v>0.45569999999999999</v>
      </c>
      <c r="CZ60">
        <v>0.45090000000000002</v>
      </c>
      <c r="DA60">
        <v>0.44600000000000001</v>
      </c>
    </row>
    <row r="61" spans="1:105" x14ac:dyDescent="0.25">
      <c r="A61">
        <v>15</v>
      </c>
      <c r="B61" t="s">
        <v>24</v>
      </c>
      <c r="C61" t="s">
        <v>32</v>
      </c>
      <c r="D61" t="s">
        <v>4</v>
      </c>
      <c r="E61" t="s">
        <v>94</v>
      </c>
      <c r="F61">
        <v>10.92</v>
      </c>
      <c r="G61">
        <v>9.9939999999999998</v>
      </c>
      <c r="H61">
        <v>9.1</v>
      </c>
      <c r="I61">
        <v>8.2739999999999991</v>
      </c>
      <c r="J61">
        <v>7.5510000000000002</v>
      </c>
      <c r="K61">
        <v>6.9539999999999997</v>
      </c>
      <c r="L61">
        <v>6.4710000000000001</v>
      </c>
      <c r="M61">
        <v>6.0780000000000003</v>
      </c>
      <c r="N61">
        <v>5.7530000000000001</v>
      </c>
      <c r="O61">
        <v>5.4720000000000004</v>
      </c>
      <c r="P61">
        <v>5.2169999999999996</v>
      </c>
      <c r="Q61">
        <v>4.9829999999999997</v>
      </c>
      <c r="R61">
        <v>4.7670000000000003</v>
      </c>
      <c r="S61">
        <v>4.5679999999999996</v>
      </c>
      <c r="T61">
        <v>4.3849999999999998</v>
      </c>
      <c r="U61">
        <v>4.2169999999999996</v>
      </c>
      <c r="V61">
        <v>4.0609999999999999</v>
      </c>
      <c r="W61">
        <v>3.9159999999999999</v>
      </c>
      <c r="X61">
        <v>3.7810000000000001</v>
      </c>
      <c r="Y61">
        <v>3.653</v>
      </c>
      <c r="Z61">
        <v>3.5329999999999999</v>
      </c>
      <c r="AA61">
        <v>3.419</v>
      </c>
      <c r="AB61">
        <v>3.3109999999999999</v>
      </c>
      <c r="AC61">
        <v>3.2090000000000001</v>
      </c>
      <c r="AD61">
        <v>3.1120000000000001</v>
      </c>
      <c r="AE61">
        <v>3.0209999999999999</v>
      </c>
      <c r="AF61">
        <v>2.9359999999999999</v>
      </c>
      <c r="AG61">
        <v>2.855</v>
      </c>
      <c r="AH61">
        <v>2.7789999999999999</v>
      </c>
      <c r="AI61">
        <v>2.7080000000000002</v>
      </c>
      <c r="AJ61">
        <v>2.641</v>
      </c>
      <c r="AK61">
        <v>2.5779999999999998</v>
      </c>
      <c r="AL61">
        <v>2.52</v>
      </c>
      <c r="AM61">
        <v>2.4649999999999999</v>
      </c>
      <c r="AN61">
        <v>2.4129999999999998</v>
      </c>
      <c r="AO61">
        <v>2.3650000000000002</v>
      </c>
      <c r="AP61">
        <v>2.319</v>
      </c>
      <c r="AQ61">
        <v>2.2770000000000001</v>
      </c>
      <c r="AR61">
        <v>2.2370000000000001</v>
      </c>
      <c r="AS61">
        <v>2.2000000000000002</v>
      </c>
      <c r="AT61">
        <v>2.165</v>
      </c>
      <c r="AU61">
        <v>2.1320000000000001</v>
      </c>
      <c r="AV61">
        <v>2.1</v>
      </c>
      <c r="AW61">
        <v>2.0699999999999998</v>
      </c>
      <c r="AX61">
        <v>2.0419999999999998</v>
      </c>
      <c r="AY61">
        <v>2.0139999999999998</v>
      </c>
      <c r="AZ61">
        <v>1.988</v>
      </c>
      <c r="BA61">
        <v>1.962</v>
      </c>
      <c r="BB61">
        <v>1.9370000000000001</v>
      </c>
      <c r="BC61">
        <v>1.911</v>
      </c>
      <c r="BD61">
        <v>1.8859999999999999</v>
      </c>
      <c r="BE61">
        <v>1.861</v>
      </c>
      <c r="BF61">
        <v>1.8360000000000001</v>
      </c>
      <c r="BG61">
        <v>1.8109999999999999</v>
      </c>
      <c r="BH61">
        <v>1.786</v>
      </c>
      <c r="BI61">
        <v>1.762</v>
      </c>
      <c r="BJ61">
        <v>1.7370000000000001</v>
      </c>
      <c r="BK61">
        <v>1.7130000000000001</v>
      </c>
      <c r="BL61">
        <v>1.6890000000000001</v>
      </c>
      <c r="BM61">
        <v>1.665</v>
      </c>
      <c r="BN61">
        <v>1.6419999999999999</v>
      </c>
      <c r="BO61">
        <v>1.619</v>
      </c>
      <c r="BP61">
        <v>1.5960000000000001</v>
      </c>
      <c r="BQ61">
        <v>1.5740000000000001</v>
      </c>
      <c r="BR61">
        <v>1.552</v>
      </c>
      <c r="BS61">
        <v>1.53</v>
      </c>
      <c r="BT61">
        <v>1.5089999999999999</v>
      </c>
      <c r="BU61">
        <v>1.488</v>
      </c>
      <c r="BV61">
        <v>1.468</v>
      </c>
      <c r="BW61">
        <v>1.4490000000000001</v>
      </c>
      <c r="BX61">
        <v>1.43</v>
      </c>
      <c r="BY61">
        <v>1.4119999999999999</v>
      </c>
      <c r="BZ61">
        <v>1.3939999999999999</v>
      </c>
      <c r="CA61">
        <v>1.3759999999999999</v>
      </c>
      <c r="CB61">
        <v>1.36</v>
      </c>
      <c r="CC61">
        <v>1.343</v>
      </c>
      <c r="CD61">
        <v>1.327</v>
      </c>
      <c r="CE61">
        <v>1.3120000000000001</v>
      </c>
      <c r="CF61">
        <v>1.2969999999999999</v>
      </c>
      <c r="CG61">
        <v>1.282</v>
      </c>
      <c r="CH61">
        <v>1.268</v>
      </c>
      <c r="CI61">
        <v>1.254</v>
      </c>
      <c r="CJ61">
        <v>1.2410000000000001</v>
      </c>
      <c r="CK61">
        <v>1.228</v>
      </c>
      <c r="CL61">
        <v>1.2150000000000001</v>
      </c>
      <c r="CM61">
        <v>1.202</v>
      </c>
      <c r="CN61">
        <v>1.19</v>
      </c>
      <c r="CO61">
        <v>1.1779999999999999</v>
      </c>
      <c r="CP61">
        <v>1.1659999999999999</v>
      </c>
      <c r="CQ61">
        <v>1.155</v>
      </c>
      <c r="CR61">
        <v>1.143</v>
      </c>
      <c r="CS61">
        <v>1.1319999999999999</v>
      </c>
      <c r="CT61">
        <v>1.121</v>
      </c>
      <c r="CU61">
        <v>1.1100000000000001</v>
      </c>
      <c r="CV61">
        <v>1.099</v>
      </c>
      <c r="CW61">
        <v>1.0880000000000001</v>
      </c>
      <c r="CX61">
        <v>1.0780000000000001</v>
      </c>
      <c r="CY61">
        <v>1.0669999999999999</v>
      </c>
      <c r="CZ61">
        <v>1.0569999999999999</v>
      </c>
      <c r="DA61">
        <v>1.046</v>
      </c>
    </row>
    <row r="62" spans="1:105" x14ac:dyDescent="0.25">
      <c r="A62">
        <v>16</v>
      </c>
      <c r="B62" t="s">
        <v>24</v>
      </c>
      <c r="C62" t="s">
        <v>29</v>
      </c>
      <c r="D62" t="s">
        <v>3</v>
      </c>
      <c r="E62" t="s">
        <v>95</v>
      </c>
      <c r="F62">
        <v>0.1109</v>
      </c>
      <c r="G62">
        <v>9.8570000000000005E-2</v>
      </c>
      <c r="H62">
        <v>8.677E-2</v>
      </c>
      <c r="I62">
        <v>7.6090000000000005E-2</v>
      </c>
      <c r="J62">
        <v>6.7059999999999995E-2</v>
      </c>
      <c r="K62">
        <v>6.0100000000000001E-2</v>
      </c>
      <c r="L62">
        <v>5.4940000000000003E-2</v>
      </c>
      <c r="M62">
        <v>5.1150000000000001E-2</v>
      </c>
      <c r="N62">
        <v>4.8309999999999999E-2</v>
      </c>
      <c r="O62">
        <v>4.6010000000000002E-2</v>
      </c>
      <c r="P62">
        <v>4.3869999999999999E-2</v>
      </c>
      <c r="Q62">
        <v>4.1840000000000002E-2</v>
      </c>
      <c r="R62">
        <v>3.9910000000000001E-2</v>
      </c>
      <c r="S62">
        <v>3.8080000000000003E-2</v>
      </c>
      <c r="T62">
        <v>3.6339999999999997E-2</v>
      </c>
      <c r="U62">
        <v>3.4689999999999999E-2</v>
      </c>
      <c r="V62">
        <v>3.313E-2</v>
      </c>
      <c r="W62">
        <v>3.1649999999999998E-2</v>
      </c>
      <c r="X62">
        <v>3.0259999999999999E-2</v>
      </c>
      <c r="Y62">
        <v>2.895E-2</v>
      </c>
      <c r="Z62">
        <v>2.7720000000000002E-2</v>
      </c>
      <c r="AA62">
        <v>2.656E-2</v>
      </c>
      <c r="AB62">
        <v>2.547E-2</v>
      </c>
      <c r="AC62">
        <v>2.445E-2</v>
      </c>
      <c r="AD62">
        <v>2.35E-2</v>
      </c>
      <c r="AE62">
        <v>2.2610000000000002E-2</v>
      </c>
      <c r="AF62">
        <v>2.1780000000000001E-2</v>
      </c>
      <c r="AG62">
        <v>2.1010000000000001E-2</v>
      </c>
      <c r="AH62">
        <v>2.0299999999999999E-2</v>
      </c>
      <c r="AI62">
        <v>1.9640000000000001E-2</v>
      </c>
      <c r="AJ62">
        <v>1.9029999999999998E-2</v>
      </c>
      <c r="AK62">
        <v>1.847E-2</v>
      </c>
      <c r="AL62">
        <v>1.7950000000000001E-2</v>
      </c>
      <c r="AM62">
        <v>1.7469999999999999E-2</v>
      </c>
      <c r="AN62">
        <v>1.703E-2</v>
      </c>
      <c r="AO62">
        <v>1.6629999999999999E-2</v>
      </c>
      <c r="AP62">
        <v>1.626E-2</v>
      </c>
      <c r="AQ62">
        <v>1.592E-2</v>
      </c>
      <c r="AR62">
        <v>1.5610000000000001E-2</v>
      </c>
      <c r="AS62">
        <v>1.533E-2</v>
      </c>
      <c r="AT62">
        <v>1.507E-2</v>
      </c>
      <c r="AU62">
        <v>1.4829999999999999E-2</v>
      </c>
      <c r="AV62">
        <v>1.46E-2</v>
      </c>
      <c r="AW62">
        <v>1.439E-2</v>
      </c>
      <c r="AX62">
        <v>1.4189999999999999E-2</v>
      </c>
      <c r="AY62">
        <v>1.4E-2</v>
      </c>
      <c r="AZ62">
        <v>1.3820000000000001E-2</v>
      </c>
      <c r="BA62">
        <v>1.3639999999999999E-2</v>
      </c>
      <c r="BB62">
        <v>1.346E-2</v>
      </c>
      <c r="BC62">
        <v>1.328E-2</v>
      </c>
      <c r="BD62">
        <v>1.3089999999999999E-2</v>
      </c>
      <c r="BE62">
        <v>1.29E-2</v>
      </c>
      <c r="BF62">
        <v>1.2710000000000001E-2</v>
      </c>
      <c r="BG62">
        <v>1.251E-2</v>
      </c>
      <c r="BH62">
        <v>1.231E-2</v>
      </c>
      <c r="BI62">
        <v>1.2109999999999999E-2</v>
      </c>
      <c r="BJ62">
        <v>1.1900000000000001E-2</v>
      </c>
      <c r="BK62">
        <v>1.17E-2</v>
      </c>
      <c r="BL62">
        <v>1.149E-2</v>
      </c>
      <c r="BM62">
        <v>1.129E-2</v>
      </c>
      <c r="BN62">
        <v>1.108E-2</v>
      </c>
      <c r="BO62">
        <v>1.0880000000000001E-2</v>
      </c>
      <c r="BP62">
        <v>1.068E-2</v>
      </c>
      <c r="BQ62">
        <v>1.048E-2</v>
      </c>
      <c r="BR62">
        <v>1.0290000000000001E-2</v>
      </c>
      <c r="BS62">
        <v>1.01E-2</v>
      </c>
      <c r="BT62">
        <v>9.9089999999999994E-3</v>
      </c>
      <c r="BU62">
        <v>9.7260000000000003E-3</v>
      </c>
      <c r="BV62">
        <v>9.5490000000000002E-3</v>
      </c>
      <c r="BW62">
        <v>9.3769999999999999E-3</v>
      </c>
      <c r="BX62">
        <v>9.2110000000000004E-3</v>
      </c>
      <c r="BY62">
        <v>9.0519999999999993E-3</v>
      </c>
      <c r="BZ62">
        <v>8.8979999999999997E-3</v>
      </c>
      <c r="CA62">
        <v>8.7510000000000001E-3</v>
      </c>
      <c r="CB62">
        <v>8.6079999999999993E-3</v>
      </c>
      <c r="CC62">
        <v>8.4709999999999994E-3</v>
      </c>
      <c r="CD62">
        <v>8.3400000000000002E-3</v>
      </c>
      <c r="CE62">
        <v>8.2129999999999998E-3</v>
      </c>
      <c r="CF62">
        <v>8.09E-3</v>
      </c>
      <c r="CG62">
        <v>7.9729999999999992E-3</v>
      </c>
      <c r="CH62">
        <v>7.8589999999999997E-3</v>
      </c>
      <c r="CI62">
        <v>7.7499999999999999E-3</v>
      </c>
      <c r="CJ62">
        <v>7.6439999999999998E-3</v>
      </c>
      <c r="CK62">
        <v>7.5420000000000001E-3</v>
      </c>
      <c r="CL62">
        <v>7.443E-3</v>
      </c>
      <c r="CM62">
        <v>7.3480000000000004E-3</v>
      </c>
      <c r="CN62">
        <v>7.2550000000000002E-3</v>
      </c>
      <c r="CO62">
        <v>7.1650000000000004E-3</v>
      </c>
      <c r="CP62">
        <v>7.0780000000000001E-3</v>
      </c>
      <c r="CQ62">
        <v>6.9930000000000001E-3</v>
      </c>
      <c r="CR62">
        <v>6.9109999999999996E-3</v>
      </c>
      <c r="CS62">
        <v>6.8300000000000001E-3</v>
      </c>
      <c r="CT62">
        <v>6.7510000000000001E-3</v>
      </c>
      <c r="CU62">
        <v>6.6730000000000001E-3</v>
      </c>
      <c r="CV62">
        <v>6.5960000000000003E-3</v>
      </c>
      <c r="CW62">
        <v>6.5209999999999999E-3</v>
      </c>
      <c r="CX62">
        <v>6.4469999999999996E-3</v>
      </c>
      <c r="CY62">
        <v>6.3730000000000002E-3</v>
      </c>
      <c r="CZ62">
        <v>6.2989999999999999E-3</v>
      </c>
      <c r="DA62">
        <v>6.2259999999999998E-3</v>
      </c>
    </row>
    <row r="63" spans="1:105" x14ac:dyDescent="0.25">
      <c r="A63">
        <v>16</v>
      </c>
      <c r="B63" t="s">
        <v>24</v>
      </c>
      <c r="C63" t="s">
        <v>29</v>
      </c>
      <c r="D63" t="s">
        <v>2</v>
      </c>
      <c r="E63" t="s">
        <v>96</v>
      </c>
      <c r="F63">
        <v>0.1948</v>
      </c>
      <c r="G63">
        <v>0.1739</v>
      </c>
      <c r="H63">
        <v>0.15390000000000001</v>
      </c>
      <c r="I63">
        <v>0.1358</v>
      </c>
      <c r="J63">
        <v>0.1203</v>
      </c>
      <c r="K63">
        <v>0.10829999999999999</v>
      </c>
      <c r="L63">
        <v>9.9150000000000002E-2</v>
      </c>
      <c r="M63">
        <v>9.2310000000000003E-2</v>
      </c>
      <c r="N63">
        <v>8.7059999999999998E-2</v>
      </c>
      <c r="O63">
        <v>8.2720000000000002E-2</v>
      </c>
      <c r="P63">
        <v>7.8710000000000002E-2</v>
      </c>
      <c r="Q63">
        <v>7.4910000000000004E-2</v>
      </c>
      <c r="R63">
        <v>7.1319999999999995E-2</v>
      </c>
      <c r="S63">
        <v>6.7919999999999994E-2</v>
      </c>
      <c r="T63">
        <v>6.472E-2</v>
      </c>
      <c r="U63">
        <v>6.1690000000000002E-2</v>
      </c>
      <c r="V63">
        <v>5.883E-2</v>
      </c>
      <c r="W63">
        <v>5.6129999999999999E-2</v>
      </c>
      <c r="X63">
        <v>5.3580000000000003E-2</v>
      </c>
      <c r="Y63">
        <v>5.1180000000000003E-2</v>
      </c>
      <c r="Z63">
        <v>4.8910000000000002E-2</v>
      </c>
      <c r="AA63">
        <v>4.6780000000000002E-2</v>
      </c>
      <c r="AB63">
        <v>4.4769999999999997E-2</v>
      </c>
      <c r="AC63">
        <v>4.2880000000000001E-2</v>
      </c>
      <c r="AD63">
        <v>4.1110000000000001E-2</v>
      </c>
      <c r="AE63">
        <v>3.9449999999999999E-2</v>
      </c>
      <c r="AF63">
        <v>3.7900000000000003E-2</v>
      </c>
      <c r="AG63">
        <v>3.644E-2</v>
      </c>
      <c r="AH63">
        <v>3.5090000000000003E-2</v>
      </c>
      <c r="AI63">
        <v>3.3829999999999999E-2</v>
      </c>
      <c r="AJ63">
        <v>3.2660000000000002E-2</v>
      </c>
      <c r="AK63">
        <v>3.1570000000000001E-2</v>
      </c>
      <c r="AL63">
        <v>3.056E-2</v>
      </c>
      <c r="AM63">
        <v>2.963E-2</v>
      </c>
      <c r="AN63">
        <v>2.8760000000000001E-2</v>
      </c>
      <c r="AO63">
        <v>2.7959999999999999E-2</v>
      </c>
      <c r="AP63">
        <v>2.7220000000000001E-2</v>
      </c>
      <c r="AQ63">
        <v>2.6530000000000001E-2</v>
      </c>
      <c r="AR63">
        <v>2.5899999999999999E-2</v>
      </c>
      <c r="AS63">
        <v>2.5309999999999999E-2</v>
      </c>
      <c r="AT63">
        <v>2.4760000000000001E-2</v>
      </c>
      <c r="AU63">
        <v>2.4250000000000001E-2</v>
      </c>
      <c r="AV63">
        <v>2.3779999999999999E-2</v>
      </c>
      <c r="AW63">
        <v>2.332E-2</v>
      </c>
      <c r="AX63">
        <v>2.29E-2</v>
      </c>
      <c r="AY63">
        <v>2.248E-2</v>
      </c>
      <c r="AZ63">
        <v>2.2089999999999999E-2</v>
      </c>
      <c r="BA63">
        <v>2.1700000000000001E-2</v>
      </c>
      <c r="BB63">
        <v>2.1309999999999999E-2</v>
      </c>
      <c r="BC63">
        <v>2.0930000000000001E-2</v>
      </c>
      <c r="BD63">
        <v>2.053E-2</v>
      </c>
      <c r="BE63">
        <v>2.0140000000000002E-2</v>
      </c>
      <c r="BF63">
        <v>1.9740000000000001E-2</v>
      </c>
      <c r="BG63">
        <v>1.934E-2</v>
      </c>
      <c r="BH63">
        <v>1.8929999999999999E-2</v>
      </c>
      <c r="BI63">
        <v>1.8530000000000001E-2</v>
      </c>
      <c r="BJ63">
        <v>1.8120000000000001E-2</v>
      </c>
      <c r="BK63">
        <v>1.771E-2</v>
      </c>
      <c r="BL63">
        <v>1.7309999999999999E-2</v>
      </c>
      <c r="BM63">
        <v>1.6910000000000001E-2</v>
      </c>
      <c r="BN63">
        <v>1.651E-2</v>
      </c>
      <c r="BO63">
        <v>1.6119999999999999E-2</v>
      </c>
      <c r="BP63">
        <v>1.5730000000000001E-2</v>
      </c>
      <c r="BQ63">
        <v>1.5350000000000001E-2</v>
      </c>
      <c r="BR63">
        <v>1.4970000000000001E-2</v>
      </c>
      <c r="BS63">
        <v>1.46E-2</v>
      </c>
      <c r="BT63">
        <v>1.4250000000000001E-2</v>
      </c>
      <c r="BU63">
        <v>1.3899999999999999E-2</v>
      </c>
      <c r="BV63">
        <v>1.3559999999999999E-2</v>
      </c>
      <c r="BW63">
        <v>1.323E-2</v>
      </c>
      <c r="BX63">
        <v>1.2919999999999999E-2</v>
      </c>
      <c r="BY63">
        <v>1.2619999999999999E-2</v>
      </c>
      <c r="BZ63">
        <v>1.2330000000000001E-2</v>
      </c>
      <c r="CA63">
        <v>1.205E-2</v>
      </c>
      <c r="CB63">
        <v>1.1780000000000001E-2</v>
      </c>
      <c r="CC63">
        <v>1.1520000000000001E-2</v>
      </c>
      <c r="CD63">
        <v>1.1270000000000001E-2</v>
      </c>
      <c r="CE63">
        <v>1.103E-2</v>
      </c>
      <c r="CF63">
        <v>1.0800000000000001E-2</v>
      </c>
      <c r="CG63">
        <v>1.0580000000000001E-2</v>
      </c>
      <c r="CH63">
        <v>1.0370000000000001E-2</v>
      </c>
      <c r="CI63">
        <v>1.017E-2</v>
      </c>
      <c r="CJ63">
        <v>9.9690000000000004E-3</v>
      </c>
      <c r="CK63">
        <v>9.7789999999999995E-3</v>
      </c>
      <c r="CL63">
        <v>9.5960000000000004E-3</v>
      </c>
      <c r="CM63">
        <v>9.4179999999999993E-3</v>
      </c>
      <c r="CN63">
        <v>9.247E-3</v>
      </c>
      <c r="CO63">
        <v>9.0810000000000005E-3</v>
      </c>
      <c r="CP63">
        <v>8.9200000000000008E-3</v>
      </c>
      <c r="CQ63">
        <v>8.7639999999999992E-3</v>
      </c>
      <c r="CR63">
        <v>8.6119999999999999E-3</v>
      </c>
      <c r="CS63">
        <v>8.463E-3</v>
      </c>
      <c r="CT63">
        <v>8.3180000000000007E-3</v>
      </c>
      <c r="CU63">
        <v>8.1759999999999992E-3</v>
      </c>
      <c r="CV63">
        <v>8.0359999999999997E-3</v>
      </c>
      <c r="CW63">
        <v>7.8980000000000005E-3</v>
      </c>
      <c r="CX63">
        <v>7.7619999999999998E-3</v>
      </c>
      <c r="CY63">
        <v>7.6280000000000002E-3</v>
      </c>
      <c r="CZ63">
        <v>7.4939999999999998E-3</v>
      </c>
      <c r="DA63">
        <v>7.3600000000000002E-3</v>
      </c>
    </row>
    <row r="64" spans="1:105" x14ac:dyDescent="0.25">
      <c r="A64">
        <v>16</v>
      </c>
      <c r="B64" t="s">
        <v>24</v>
      </c>
      <c r="C64" t="s">
        <v>32</v>
      </c>
      <c r="D64" t="s">
        <v>3</v>
      </c>
      <c r="E64" t="s">
        <v>97</v>
      </c>
      <c r="F64">
        <v>7.8879999999999999</v>
      </c>
      <c r="G64">
        <v>7.05</v>
      </c>
      <c r="H64">
        <v>6.2489999999999997</v>
      </c>
      <c r="I64">
        <v>5.5220000000000002</v>
      </c>
      <c r="J64">
        <v>4.9059999999999997</v>
      </c>
      <c r="K64">
        <v>4.4269999999999996</v>
      </c>
      <c r="L64">
        <v>4.0679999999999996</v>
      </c>
      <c r="M64">
        <v>3.8</v>
      </c>
      <c r="N64">
        <v>3.597</v>
      </c>
      <c r="O64">
        <v>3.4289999999999998</v>
      </c>
      <c r="P64">
        <v>3.2749999999999999</v>
      </c>
      <c r="Q64">
        <v>3.1280000000000001</v>
      </c>
      <c r="R64">
        <v>2.99</v>
      </c>
      <c r="S64">
        <v>2.8580000000000001</v>
      </c>
      <c r="T64">
        <v>2.734</v>
      </c>
      <c r="U64">
        <v>2.6160000000000001</v>
      </c>
      <c r="V64">
        <v>2.5049999999999999</v>
      </c>
      <c r="W64">
        <v>2.4009999999999998</v>
      </c>
      <c r="X64">
        <v>2.302</v>
      </c>
      <c r="Y64">
        <v>2.2080000000000002</v>
      </c>
      <c r="Z64">
        <v>2.12</v>
      </c>
      <c r="AA64">
        <v>2.0379999999999998</v>
      </c>
      <c r="AB64">
        <v>1.96</v>
      </c>
      <c r="AC64">
        <v>1.887</v>
      </c>
      <c r="AD64">
        <v>1.8180000000000001</v>
      </c>
      <c r="AE64">
        <v>1.754</v>
      </c>
      <c r="AF64">
        <v>1.694</v>
      </c>
      <c r="AG64">
        <v>1.6379999999999999</v>
      </c>
      <c r="AH64">
        <v>1.5860000000000001</v>
      </c>
      <c r="AI64">
        <v>1.538</v>
      </c>
      <c r="AJ64">
        <v>1.4930000000000001</v>
      </c>
      <c r="AK64">
        <v>1.4510000000000001</v>
      </c>
      <c r="AL64">
        <v>1.413</v>
      </c>
      <c r="AM64">
        <v>1.377</v>
      </c>
      <c r="AN64">
        <v>1.3440000000000001</v>
      </c>
      <c r="AO64">
        <v>1.3129999999999999</v>
      </c>
      <c r="AP64">
        <v>1.2849999999999999</v>
      </c>
      <c r="AQ64">
        <v>1.2589999999999999</v>
      </c>
      <c r="AR64">
        <v>1.2350000000000001</v>
      </c>
      <c r="AS64">
        <v>1.2130000000000001</v>
      </c>
      <c r="AT64">
        <v>1.1930000000000001</v>
      </c>
      <c r="AU64">
        <v>1.1739999999999999</v>
      </c>
      <c r="AV64">
        <v>1.1559999999999999</v>
      </c>
      <c r="AW64">
        <v>1.139</v>
      </c>
      <c r="AX64">
        <v>1.123</v>
      </c>
      <c r="AY64">
        <v>1.107</v>
      </c>
      <c r="AZ64">
        <v>1.093</v>
      </c>
      <c r="BA64">
        <v>1.0780000000000001</v>
      </c>
      <c r="BB64">
        <v>1.0640000000000001</v>
      </c>
      <c r="BC64">
        <v>1.0489999999999999</v>
      </c>
      <c r="BD64">
        <v>1.034</v>
      </c>
      <c r="BE64">
        <v>1.0189999999999999</v>
      </c>
      <c r="BF64">
        <v>1.004</v>
      </c>
      <c r="BG64">
        <v>0.9889</v>
      </c>
      <c r="BH64">
        <v>0.97350000000000003</v>
      </c>
      <c r="BI64">
        <v>0.95809999999999995</v>
      </c>
      <c r="BJ64">
        <v>0.94259999999999999</v>
      </c>
      <c r="BK64">
        <v>0.92700000000000005</v>
      </c>
      <c r="BL64">
        <v>0.91149999999999998</v>
      </c>
      <c r="BM64">
        <v>0.89610000000000001</v>
      </c>
      <c r="BN64">
        <v>0.88080000000000003</v>
      </c>
      <c r="BO64">
        <v>0.86550000000000005</v>
      </c>
      <c r="BP64">
        <v>0.85050000000000003</v>
      </c>
      <c r="BQ64">
        <v>0.8357</v>
      </c>
      <c r="BR64">
        <v>0.82110000000000005</v>
      </c>
      <c r="BS64">
        <v>0.80679999999999996</v>
      </c>
      <c r="BT64">
        <v>0.79279999999999995</v>
      </c>
      <c r="BU64">
        <v>0.77910000000000001</v>
      </c>
      <c r="BV64">
        <v>0.76580000000000004</v>
      </c>
      <c r="BW64">
        <v>0.75290000000000001</v>
      </c>
      <c r="BX64">
        <v>0.74050000000000005</v>
      </c>
      <c r="BY64">
        <v>0.72850000000000004</v>
      </c>
      <c r="BZ64">
        <v>0.71699999999999997</v>
      </c>
      <c r="CA64">
        <v>0.70579999999999998</v>
      </c>
      <c r="CB64">
        <v>0.69499999999999995</v>
      </c>
      <c r="CC64">
        <v>0.68459999999999999</v>
      </c>
      <c r="CD64">
        <v>0.67459999999999998</v>
      </c>
      <c r="CE64">
        <v>0.66490000000000005</v>
      </c>
      <c r="CF64">
        <v>0.65549999999999997</v>
      </c>
      <c r="CG64">
        <v>0.64649999999999996</v>
      </c>
      <c r="CH64">
        <v>0.63780000000000003</v>
      </c>
      <c r="CI64">
        <v>0.62929999999999997</v>
      </c>
      <c r="CJ64">
        <v>0.62109999999999999</v>
      </c>
      <c r="CK64">
        <v>0.61319999999999997</v>
      </c>
      <c r="CL64">
        <v>0.60550000000000004</v>
      </c>
      <c r="CM64">
        <v>0.59799999999999998</v>
      </c>
      <c r="CN64">
        <v>0.59079999999999999</v>
      </c>
      <c r="CO64">
        <v>0.5837</v>
      </c>
      <c r="CP64">
        <v>0.57679999999999998</v>
      </c>
      <c r="CQ64">
        <v>0.57010000000000005</v>
      </c>
      <c r="CR64">
        <v>0.56359999999999999</v>
      </c>
      <c r="CS64">
        <v>0.55710000000000004</v>
      </c>
      <c r="CT64">
        <v>0.55079999999999996</v>
      </c>
      <c r="CU64">
        <v>0.54459999999999997</v>
      </c>
      <c r="CV64">
        <v>0.53849999999999998</v>
      </c>
      <c r="CW64">
        <v>0.53249999999999997</v>
      </c>
      <c r="CX64">
        <v>0.52649999999999997</v>
      </c>
      <c r="CY64">
        <v>0.52059999999999995</v>
      </c>
      <c r="CZ64">
        <v>0.51470000000000005</v>
      </c>
      <c r="DA64">
        <v>0.50880000000000003</v>
      </c>
    </row>
    <row r="65" spans="1:105" x14ac:dyDescent="0.25">
      <c r="A65">
        <v>16</v>
      </c>
      <c r="B65" t="s">
        <v>24</v>
      </c>
      <c r="C65" t="s">
        <v>32</v>
      </c>
      <c r="D65" t="s">
        <v>2</v>
      </c>
      <c r="E65" t="s">
        <v>98</v>
      </c>
      <c r="F65">
        <v>12.22</v>
      </c>
      <c r="G65">
        <v>10.92</v>
      </c>
      <c r="H65">
        <v>9.6739999999999995</v>
      </c>
      <c r="I65">
        <v>8.5399999999999991</v>
      </c>
      <c r="J65">
        <v>7.577</v>
      </c>
      <c r="K65">
        <v>6.8239999999999998</v>
      </c>
      <c r="L65">
        <v>6.2549999999999999</v>
      </c>
      <c r="M65">
        <v>5.8280000000000003</v>
      </c>
      <c r="N65">
        <v>5.4989999999999997</v>
      </c>
      <c r="O65">
        <v>5.2279999999999998</v>
      </c>
      <c r="P65">
        <v>4.9770000000000003</v>
      </c>
      <c r="Q65">
        <v>4.74</v>
      </c>
      <c r="R65">
        <v>4.5149999999999997</v>
      </c>
      <c r="S65">
        <v>4.3019999999999996</v>
      </c>
      <c r="T65">
        <v>4.1020000000000003</v>
      </c>
      <c r="U65">
        <v>3.9119999999999999</v>
      </c>
      <c r="V65">
        <v>3.7330000000000001</v>
      </c>
      <c r="W65">
        <v>3.5640000000000001</v>
      </c>
      <c r="X65">
        <v>3.4049999999999998</v>
      </c>
      <c r="Y65">
        <v>3.254</v>
      </c>
      <c r="Z65">
        <v>3.1120000000000001</v>
      </c>
      <c r="AA65">
        <v>2.9780000000000002</v>
      </c>
      <c r="AB65">
        <v>2.8530000000000002</v>
      </c>
      <c r="AC65">
        <v>2.734</v>
      </c>
      <c r="AD65">
        <v>2.6230000000000002</v>
      </c>
      <c r="AE65">
        <v>2.5190000000000001</v>
      </c>
      <c r="AF65">
        <v>2.4209999999999998</v>
      </c>
      <c r="AG65">
        <v>2.33</v>
      </c>
      <c r="AH65">
        <v>2.2450000000000001</v>
      </c>
      <c r="AI65">
        <v>2.1659999999999999</v>
      </c>
      <c r="AJ65">
        <v>2.093</v>
      </c>
      <c r="AK65">
        <v>2.024</v>
      </c>
      <c r="AL65">
        <v>1.9610000000000001</v>
      </c>
      <c r="AM65">
        <v>1.9019999999999999</v>
      </c>
      <c r="AN65">
        <v>1.847</v>
      </c>
      <c r="AO65">
        <v>1.7969999999999999</v>
      </c>
      <c r="AP65">
        <v>1.75</v>
      </c>
      <c r="AQ65">
        <v>1.7070000000000001</v>
      </c>
      <c r="AR65">
        <v>1.667</v>
      </c>
      <c r="AS65">
        <v>1.629</v>
      </c>
      <c r="AT65">
        <v>1.595</v>
      </c>
      <c r="AU65">
        <v>1.5620000000000001</v>
      </c>
      <c r="AV65">
        <v>1.532</v>
      </c>
      <c r="AW65">
        <v>1.5029999999999999</v>
      </c>
      <c r="AX65">
        <v>1.476</v>
      </c>
      <c r="AY65">
        <v>1.4490000000000001</v>
      </c>
      <c r="AZ65">
        <v>1.4239999999999999</v>
      </c>
      <c r="BA65">
        <v>1.399</v>
      </c>
      <c r="BB65">
        <v>1.375</v>
      </c>
      <c r="BC65">
        <v>1.35</v>
      </c>
      <c r="BD65">
        <v>1.325</v>
      </c>
      <c r="BE65">
        <v>1.2989999999999999</v>
      </c>
      <c r="BF65">
        <v>1.274</v>
      </c>
      <c r="BG65">
        <v>1.248</v>
      </c>
      <c r="BH65">
        <v>1.222</v>
      </c>
      <c r="BI65">
        <v>1.196</v>
      </c>
      <c r="BJ65">
        <v>1.17</v>
      </c>
      <c r="BK65">
        <v>1.1439999999999999</v>
      </c>
      <c r="BL65">
        <v>1.119</v>
      </c>
      <c r="BM65">
        <v>1.093</v>
      </c>
      <c r="BN65">
        <v>1.0669999999999999</v>
      </c>
      <c r="BO65">
        <v>1.042</v>
      </c>
      <c r="BP65">
        <v>1.0169999999999999</v>
      </c>
      <c r="BQ65">
        <v>0.9929</v>
      </c>
      <c r="BR65">
        <v>0.96889999999999998</v>
      </c>
      <c r="BS65">
        <v>0.94530000000000003</v>
      </c>
      <c r="BT65">
        <v>0.9224</v>
      </c>
      <c r="BU65">
        <v>0.9</v>
      </c>
      <c r="BV65">
        <v>0.87829999999999997</v>
      </c>
      <c r="BW65">
        <v>0.85740000000000005</v>
      </c>
      <c r="BX65">
        <v>0.83720000000000006</v>
      </c>
      <c r="BY65">
        <v>0.81779999999999997</v>
      </c>
      <c r="BZ65">
        <v>0.79910000000000003</v>
      </c>
      <c r="CA65">
        <v>0.78110000000000002</v>
      </c>
      <c r="CB65">
        <v>0.76380000000000003</v>
      </c>
      <c r="CC65">
        <v>0.74719999999999998</v>
      </c>
      <c r="CD65">
        <v>0.73119999999999996</v>
      </c>
      <c r="CE65">
        <v>0.7157</v>
      </c>
      <c r="CF65">
        <v>0.70089999999999997</v>
      </c>
      <c r="CG65">
        <v>0.68659999999999999</v>
      </c>
      <c r="CH65">
        <v>0.67290000000000005</v>
      </c>
      <c r="CI65">
        <v>0.65959999999999996</v>
      </c>
      <c r="CJ65">
        <v>0.64680000000000004</v>
      </c>
      <c r="CK65">
        <v>0.63449999999999995</v>
      </c>
      <c r="CL65">
        <v>0.62260000000000004</v>
      </c>
      <c r="CM65">
        <v>0.61109999999999998</v>
      </c>
      <c r="CN65">
        <v>0.59989999999999999</v>
      </c>
      <c r="CO65">
        <v>0.58909999999999996</v>
      </c>
      <c r="CP65">
        <v>0.5786</v>
      </c>
      <c r="CQ65">
        <v>0.56840000000000002</v>
      </c>
      <c r="CR65">
        <v>0.55840000000000001</v>
      </c>
      <c r="CS65">
        <v>0.54869999999999997</v>
      </c>
      <c r="CT65">
        <v>0.53920000000000001</v>
      </c>
      <c r="CU65">
        <v>0.52990000000000004</v>
      </c>
      <c r="CV65">
        <v>0.52070000000000005</v>
      </c>
      <c r="CW65">
        <v>0.51170000000000004</v>
      </c>
      <c r="CX65">
        <v>0.50280000000000002</v>
      </c>
      <c r="CY65">
        <v>0.49390000000000001</v>
      </c>
      <c r="CZ65">
        <v>0.48509999999999998</v>
      </c>
      <c r="DA65">
        <v>0.47639999999999999</v>
      </c>
    </row>
    <row r="66" spans="1:105" x14ac:dyDescent="0.25">
      <c r="A66">
        <v>17</v>
      </c>
      <c r="B66" t="s">
        <v>19</v>
      </c>
      <c r="C66" t="s">
        <v>29</v>
      </c>
      <c r="D66" t="s">
        <v>3</v>
      </c>
      <c r="E66" t="s">
        <v>99</v>
      </c>
      <c r="F66">
        <v>0.11020000000000001</v>
      </c>
      <c r="G66">
        <v>9.9140000000000006E-2</v>
      </c>
      <c r="H66">
        <v>8.8529999999999998E-2</v>
      </c>
      <c r="I66">
        <v>7.8899999999999998E-2</v>
      </c>
      <c r="J66">
        <v>7.0760000000000003E-2</v>
      </c>
      <c r="K66">
        <v>6.4449999999999993E-2</v>
      </c>
      <c r="L66">
        <v>5.9729999999999998E-2</v>
      </c>
      <c r="M66">
        <v>5.6230000000000002E-2</v>
      </c>
      <c r="N66">
        <v>5.357E-2</v>
      </c>
      <c r="O66">
        <v>5.135E-2</v>
      </c>
      <c r="P66">
        <v>4.9279999999999997E-2</v>
      </c>
      <c r="Q66">
        <v>4.727E-2</v>
      </c>
      <c r="R66">
        <v>4.5339999999999998E-2</v>
      </c>
      <c r="S66">
        <v>4.3479999999999998E-2</v>
      </c>
      <c r="T66">
        <v>4.1700000000000001E-2</v>
      </c>
      <c r="U66">
        <v>0.04</v>
      </c>
      <c r="V66">
        <v>3.8379999999999997E-2</v>
      </c>
      <c r="W66">
        <v>3.6830000000000002E-2</v>
      </c>
      <c r="X66">
        <v>3.5360000000000003E-2</v>
      </c>
      <c r="Y66">
        <v>3.397E-2</v>
      </c>
      <c r="Z66">
        <v>3.2660000000000002E-2</v>
      </c>
      <c r="AA66">
        <v>3.1419999999999997E-2</v>
      </c>
      <c r="AB66">
        <v>3.0269999999999998E-2</v>
      </c>
      <c r="AC66">
        <v>2.9180000000000001E-2</v>
      </c>
      <c r="AD66">
        <v>2.8160000000000001E-2</v>
      </c>
      <c r="AE66">
        <v>2.7210000000000002E-2</v>
      </c>
      <c r="AF66">
        <v>2.6329999999999999E-2</v>
      </c>
      <c r="AG66">
        <v>2.5499999999999998E-2</v>
      </c>
      <c r="AH66">
        <v>2.4729999999999999E-2</v>
      </c>
      <c r="AI66">
        <v>2.402E-2</v>
      </c>
      <c r="AJ66">
        <v>2.3349999999999999E-2</v>
      </c>
      <c r="AK66">
        <v>2.274E-2</v>
      </c>
      <c r="AL66">
        <v>2.2179999999999998E-2</v>
      </c>
      <c r="AM66">
        <v>2.1649999999999999E-2</v>
      </c>
      <c r="AN66">
        <v>2.1170000000000001E-2</v>
      </c>
      <c r="AO66">
        <v>2.0729999999999998E-2</v>
      </c>
      <c r="AP66">
        <v>2.0320000000000001E-2</v>
      </c>
      <c r="AQ66">
        <v>1.9939999999999999E-2</v>
      </c>
      <c r="AR66">
        <v>1.959E-2</v>
      </c>
      <c r="AS66">
        <v>1.9269999999999999E-2</v>
      </c>
      <c r="AT66">
        <v>1.898E-2</v>
      </c>
      <c r="AU66">
        <v>1.8700000000000001E-2</v>
      </c>
      <c r="AV66">
        <v>1.8440000000000002E-2</v>
      </c>
      <c r="AW66">
        <v>1.8200000000000001E-2</v>
      </c>
      <c r="AX66">
        <v>1.797E-2</v>
      </c>
      <c r="AY66">
        <v>1.7749999999999998E-2</v>
      </c>
      <c r="AZ66">
        <v>1.753E-2</v>
      </c>
      <c r="BA66">
        <v>1.7319999999999999E-2</v>
      </c>
      <c r="BB66">
        <v>1.711E-2</v>
      </c>
      <c r="BC66">
        <v>1.6899999999999998E-2</v>
      </c>
      <c r="BD66">
        <v>1.668E-2</v>
      </c>
      <c r="BE66">
        <v>1.6459999999999999E-2</v>
      </c>
      <c r="BF66">
        <v>1.6240000000000001E-2</v>
      </c>
      <c r="BG66">
        <v>1.602E-2</v>
      </c>
      <c r="BH66">
        <v>1.5789999999999998E-2</v>
      </c>
      <c r="BI66">
        <v>1.5559999999999999E-2</v>
      </c>
      <c r="BJ66">
        <v>1.532E-2</v>
      </c>
      <c r="BK66">
        <v>1.5089999999999999E-2</v>
      </c>
      <c r="BL66">
        <v>1.486E-2</v>
      </c>
      <c r="BM66">
        <v>1.4630000000000001E-2</v>
      </c>
      <c r="BN66">
        <v>1.44E-2</v>
      </c>
      <c r="BO66">
        <v>1.417E-2</v>
      </c>
      <c r="BP66">
        <v>1.3939999999999999E-2</v>
      </c>
      <c r="BQ66">
        <v>1.371E-2</v>
      </c>
      <c r="BR66">
        <v>1.349E-2</v>
      </c>
      <c r="BS66">
        <v>1.3270000000000001E-2</v>
      </c>
      <c r="BT66">
        <v>1.306E-2</v>
      </c>
      <c r="BU66">
        <v>1.285E-2</v>
      </c>
      <c r="BV66">
        <v>1.264E-2</v>
      </c>
      <c r="BW66">
        <v>1.2449999999999999E-2</v>
      </c>
      <c r="BX66">
        <v>1.225E-2</v>
      </c>
      <c r="BY66">
        <v>1.2070000000000001E-2</v>
      </c>
      <c r="BZ66">
        <v>1.189E-2</v>
      </c>
      <c r="CA66">
        <v>1.171E-2</v>
      </c>
      <c r="CB66">
        <v>1.155E-2</v>
      </c>
      <c r="CC66">
        <v>1.1379999999999999E-2</v>
      </c>
      <c r="CD66">
        <v>1.123E-2</v>
      </c>
      <c r="CE66">
        <v>1.107E-2</v>
      </c>
      <c r="CF66">
        <v>1.0919999999999999E-2</v>
      </c>
      <c r="CG66">
        <v>1.078E-2</v>
      </c>
      <c r="CH66">
        <v>1.064E-2</v>
      </c>
      <c r="CI66">
        <v>1.051E-2</v>
      </c>
      <c r="CJ66">
        <v>1.0370000000000001E-2</v>
      </c>
      <c r="CK66">
        <v>1.025E-2</v>
      </c>
      <c r="CL66">
        <v>1.0120000000000001E-2</v>
      </c>
      <c r="CM66">
        <v>0.01</v>
      </c>
      <c r="CN66">
        <v>9.8829999999999994E-3</v>
      </c>
      <c r="CO66">
        <v>9.7680000000000006E-3</v>
      </c>
      <c r="CP66">
        <v>9.6550000000000004E-3</v>
      </c>
      <c r="CQ66">
        <v>9.5449999999999997E-3</v>
      </c>
      <c r="CR66">
        <v>9.4369999999999992E-3</v>
      </c>
      <c r="CS66">
        <v>9.3299999999999998E-3</v>
      </c>
      <c r="CT66">
        <v>9.2259999999999998E-3</v>
      </c>
      <c r="CU66">
        <v>9.1229999999999992E-3</v>
      </c>
      <c r="CV66">
        <v>9.0209999999999995E-3</v>
      </c>
      <c r="CW66">
        <v>8.9200000000000008E-3</v>
      </c>
      <c r="CX66">
        <v>8.8210000000000007E-3</v>
      </c>
      <c r="CY66">
        <v>8.7209999999999996E-3</v>
      </c>
      <c r="CZ66">
        <v>8.6230000000000005E-3</v>
      </c>
      <c r="DA66">
        <v>8.5240000000000003E-3</v>
      </c>
    </row>
    <row r="67" spans="1:105" x14ac:dyDescent="0.25">
      <c r="A67">
        <v>17</v>
      </c>
      <c r="B67" t="s">
        <v>19</v>
      </c>
      <c r="C67" t="s">
        <v>29</v>
      </c>
      <c r="D67" t="s">
        <v>2</v>
      </c>
      <c r="E67" t="s">
        <v>100</v>
      </c>
      <c r="F67">
        <v>0.23180000000000001</v>
      </c>
      <c r="G67">
        <v>0.21099999999999999</v>
      </c>
      <c r="H67">
        <v>0.191</v>
      </c>
      <c r="I67">
        <v>0.1726</v>
      </c>
      <c r="J67">
        <v>0.15659999999999999</v>
      </c>
      <c r="K67">
        <v>0.14349999999999999</v>
      </c>
      <c r="L67">
        <v>0.13300000000000001</v>
      </c>
      <c r="M67">
        <v>0.12470000000000001</v>
      </c>
      <c r="N67">
        <v>0.1179</v>
      </c>
      <c r="O67">
        <v>0.112</v>
      </c>
      <c r="P67">
        <v>0.1067</v>
      </c>
      <c r="Q67">
        <v>0.1019</v>
      </c>
      <c r="R67">
        <v>9.74E-2</v>
      </c>
      <c r="S67">
        <v>9.3280000000000002E-2</v>
      </c>
      <c r="T67">
        <v>8.949E-2</v>
      </c>
      <c r="U67">
        <v>8.5989999999999997E-2</v>
      </c>
      <c r="V67">
        <v>8.276E-2</v>
      </c>
      <c r="W67">
        <v>7.9750000000000001E-2</v>
      </c>
      <c r="X67">
        <v>7.6950000000000005E-2</v>
      </c>
      <c r="Y67">
        <v>7.4319999999999997E-2</v>
      </c>
      <c r="Z67">
        <v>7.1830000000000005E-2</v>
      </c>
      <c r="AA67">
        <v>6.9470000000000004E-2</v>
      </c>
      <c r="AB67">
        <v>6.7229999999999998E-2</v>
      </c>
      <c r="AC67">
        <v>6.5119999999999997E-2</v>
      </c>
      <c r="AD67">
        <v>6.3130000000000006E-2</v>
      </c>
      <c r="AE67">
        <v>6.1260000000000002E-2</v>
      </c>
      <c r="AF67">
        <v>5.9490000000000001E-2</v>
      </c>
      <c r="AG67">
        <v>5.7829999999999999E-2</v>
      </c>
      <c r="AH67">
        <v>5.6259999999999998E-2</v>
      </c>
      <c r="AI67">
        <v>5.4800000000000001E-2</v>
      </c>
      <c r="AJ67">
        <v>5.3420000000000002E-2</v>
      </c>
      <c r="AK67">
        <v>5.2130000000000003E-2</v>
      </c>
      <c r="AL67">
        <v>5.092E-2</v>
      </c>
      <c r="AM67">
        <v>4.9790000000000001E-2</v>
      </c>
      <c r="AN67">
        <v>4.8739999999999999E-2</v>
      </c>
      <c r="AO67">
        <v>4.7750000000000001E-2</v>
      </c>
      <c r="AP67">
        <v>4.6829999999999997E-2</v>
      </c>
      <c r="AQ67">
        <v>4.5960000000000001E-2</v>
      </c>
      <c r="AR67">
        <v>4.5150000000000003E-2</v>
      </c>
      <c r="AS67">
        <v>4.4389999999999999E-2</v>
      </c>
      <c r="AT67">
        <v>4.367E-2</v>
      </c>
      <c r="AU67">
        <v>4.2999999999999997E-2</v>
      </c>
      <c r="AV67">
        <v>4.2360000000000002E-2</v>
      </c>
      <c r="AW67">
        <v>4.1759999999999999E-2</v>
      </c>
      <c r="AX67">
        <v>4.1180000000000001E-2</v>
      </c>
      <c r="AY67">
        <v>4.0620000000000003E-2</v>
      </c>
      <c r="AZ67">
        <v>4.0090000000000001E-2</v>
      </c>
      <c r="BA67">
        <v>3.9559999999999998E-2</v>
      </c>
      <c r="BB67">
        <v>3.9050000000000001E-2</v>
      </c>
      <c r="BC67">
        <v>3.8539999999999998E-2</v>
      </c>
      <c r="BD67">
        <v>3.8030000000000001E-2</v>
      </c>
      <c r="BE67">
        <v>3.7519999999999998E-2</v>
      </c>
      <c r="BF67">
        <v>3.7019999999999997E-2</v>
      </c>
      <c r="BG67">
        <v>3.6510000000000001E-2</v>
      </c>
      <c r="BH67">
        <v>3.601E-2</v>
      </c>
      <c r="BI67">
        <v>3.551E-2</v>
      </c>
      <c r="BJ67">
        <v>3.5020000000000003E-2</v>
      </c>
      <c r="BK67">
        <v>3.4520000000000002E-2</v>
      </c>
      <c r="BL67">
        <v>3.4040000000000001E-2</v>
      </c>
      <c r="BM67">
        <v>3.356E-2</v>
      </c>
      <c r="BN67">
        <v>3.3079999999999998E-2</v>
      </c>
      <c r="BO67">
        <v>3.261E-2</v>
      </c>
      <c r="BP67">
        <v>3.2149999999999998E-2</v>
      </c>
      <c r="BQ67">
        <v>3.1699999999999999E-2</v>
      </c>
      <c r="BR67">
        <v>3.125E-2</v>
      </c>
      <c r="BS67">
        <v>3.082E-2</v>
      </c>
      <c r="BT67">
        <v>3.039E-2</v>
      </c>
      <c r="BU67">
        <v>2.997E-2</v>
      </c>
      <c r="BV67">
        <v>2.9569999999999999E-2</v>
      </c>
      <c r="BW67">
        <v>2.9170000000000001E-2</v>
      </c>
      <c r="BX67">
        <v>2.879E-2</v>
      </c>
      <c r="BY67">
        <v>2.8420000000000001E-2</v>
      </c>
      <c r="BZ67">
        <v>2.8060000000000002E-2</v>
      </c>
      <c r="CA67">
        <v>2.7709999999999999E-2</v>
      </c>
      <c r="CB67">
        <v>2.7380000000000002E-2</v>
      </c>
      <c r="CC67">
        <v>2.7050000000000001E-2</v>
      </c>
      <c r="CD67">
        <v>2.673E-2</v>
      </c>
      <c r="CE67">
        <v>2.6419999999999999E-2</v>
      </c>
      <c r="CF67">
        <v>2.6120000000000001E-2</v>
      </c>
      <c r="CG67">
        <v>2.5829999999999999E-2</v>
      </c>
      <c r="CH67">
        <v>2.554E-2</v>
      </c>
      <c r="CI67">
        <v>2.5270000000000001E-2</v>
      </c>
      <c r="CJ67">
        <v>2.5000000000000001E-2</v>
      </c>
      <c r="CK67">
        <v>2.4740000000000002E-2</v>
      </c>
      <c r="CL67">
        <v>2.4479999999999998E-2</v>
      </c>
      <c r="CM67">
        <v>2.4230000000000002E-2</v>
      </c>
      <c r="CN67">
        <v>2.3990000000000001E-2</v>
      </c>
      <c r="CO67">
        <v>2.375E-2</v>
      </c>
      <c r="CP67">
        <v>2.351E-2</v>
      </c>
      <c r="CQ67">
        <v>2.3279999999999999E-2</v>
      </c>
      <c r="CR67">
        <v>2.3060000000000001E-2</v>
      </c>
      <c r="CS67">
        <v>2.2839999999999999E-2</v>
      </c>
      <c r="CT67">
        <v>2.2620000000000001E-2</v>
      </c>
      <c r="CU67">
        <v>2.24E-2</v>
      </c>
      <c r="CV67">
        <v>2.2190000000000001E-2</v>
      </c>
      <c r="CW67">
        <v>2.197E-2</v>
      </c>
      <c r="CX67">
        <v>2.1760000000000002E-2</v>
      </c>
      <c r="CY67">
        <v>2.155E-2</v>
      </c>
      <c r="CZ67">
        <v>2.1350000000000001E-2</v>
      </c>
      <c r="DA67">
        <v>2.1139999999999999E-2</v>
      </c>
    </row>
    <row r="68" spans="1:105" x14ac:dyDescent="0.25">
      <c r="A68">
        <v>17</v>
      </c>
      <c r="B68" t="s">
        <v>19</v>
      </c>
      <c r="C68" t="s">
        <v>32</v>
      </c>
      <c r="D68" t="s">
        <v>3</v>
      </c>
      <c r="E68" t="s">
        <v>101</v>
      </c>
      <c r="F68">
        <v>4.4989999999999997</v>
      </c>
      <c r="G68">
        <v>4.056</v>
      </c>
      <c r="H68">
        <v>3.6320000000000001</v>
      </c>
      <c r="I68">
        <v>3.2469999999999999</v>
      </c>
      <c r="J68">
        <v>2.9209999999999998</v>
      </c>
      <c r="K68">
        <v>2.6669999999999998</v>
      </c>
      <c r="L68">
        <v>2.4769999999999999</v>
      </c>
      <c r="M68">
        <v>2.335</v>
      </c>
      <c r="N68">
        <v>2.226</v>
      </c>
      <c r="O68">
        <v>2.1349999999999998</v>
      </c>
      <c r="P68">
        <v>2.0489999999999999</v>
      </c>
      <c r="Q68">
        <v>1.9670000000000001</v>
      </c>
      <c r="R68">
        <v>1.8879999999999999</v>
      </c>
      <c r="S68">
        <v>1.8120000000000001</v>
      </c>
      <c r="T68">
        <v>1.74</v>
      </c>
      <c r="U68">
        <v>1.67</v>
      </c>
      <c r="V68">
        <v>1.6040000000000001</v>
      </c>
      <c r="W68">
        <v>1.5409999999999999</v>
      </c>
      <c r="X68">
        <v>1.4810000000000001</v>
      </c>
      <c r="Y68">
        <v>1.4239999999999999</v>
      </c>
      <c r="Z68">
        <v>1.371</v>
      </c>
      <c r="AA68">
        <v>1.32</v>
      </c>
      <c r="AB68">
        <v>1.2729999999999999</v>
      </c>
      <c r="AC68">
        <v>1.228</v>
      </c>
      <c r="AD68">
        <v>1.1870000000000001</v>
      </c>
      <c r="AE68">
        <v>1.1479999999999999</v>
      </c>
      <c r="AF68">
        <v>1.111</v>
      </c>
      <c r="AG68">
        <v>1.077</v>
      </c>
      <c r="AH68">
        <v>1.046</v>
      </c>
      <c r="AI68">
        <v>1.016</v>
      </c>
      <c r="AJ68">
        <v>0.98870000000000002</v>
      </c>
      <c r="AK68">
        <v>0.96330000000000005</v>
      </c>
      <c r="AL68">
        <v>0.93969999999999998</v>
      </c>
      <c r="AM68">
        <v>0.91790000000000005</v>
      </c>
      <c r="AN68">
        <v>0.89780000000000004</v>
      </c>
      <c r="AO68">
        <v>0.87909999999999999</v>
      </c>
      <c r="AP68">
        <v>0.8619</v>
      </c>
      <c r="AQ68">
        <v>0.84599999999999997</v>
      </c>
      <c r="AR68">
        <v>0.83130000000000004</v>
      </c>
      <c r="AS68">
        <v>0.81769999999999998</v>
      </c>
      <c r="AT68">
        <v>0.80500000000000005</v>
      </c>
      <c r="AU68">
        <v>0.79310000000000003</v>
      </c>
      <c r="AV68">
        <v>0.78200000000000003</v>
      </c>
      <c r="AW68">
        <v>0.77149999999999996</v>
      </c>
      <c r="AX68">
        <v>0.76160000000000005</v>
      </c>
      <c r="AY68">
        <v>0.752</v>
      </c>
      <c r="AZ68">
        <v>0.74270000000000003</v>
      </c>
      <c r="BA68">
        <v>0.73360000000000003</v>
      </c>
      <c r="BB68">
        <v>0.72450000000000003</v>
      </c>
      <c r="BC68">
        <v>0.71540000000000004</v>
      </c>
      <c r="BD68">
        <v>0.70609999999999995</v>
      </c>
      <c r="BE68">
        <v>0.6966</v>
      </c>
      <c r="BF68">
        <v>0.68710000000000004</v>
      </c>
      <c r="BG68">
        <v>0.6774</v>
      </c>
      <c r="BH68">
        <v>0.66769999999999996</v>
      </c>
      <c r="BI68">
        <v>0.65780000000000005</v>
      </c>
      <c r="BJ68">
        <v>0.64800000000000002</v>
      </c>
      <c r="BK68">
        <v>0.6381</v>
      </c>
      <c r="BL68">
        <v>0.62829999999999997</v>
      </c>
      <c r="BM68">
        <v>0.61839999999999995</v>
      </c>
      <c r="BN68">
        <v>0.60860000000000003</v>
      </c>
      <c r="BO68">
        <v>0.59889999999999999</v>
      </c>
      <c r="BP68">
        <v>0.58930000000000005</v>
      </c>
      <c r="BQ68">
        <v>0.57979999999999998</v>
      </c>
      <c r="BR68">
        <v>0.57040000000000002</v>
      </c>
      <c r="BS68">
        <v>0.56120000000000003</v>
      </c>
      <c r="BT68">
        <v>0.55220000000000002</v>
      </c>
      <c r="BU68">
        <v>0.54330000000000001</v>
      </c>
      <c r="BV68">
        <v>0.53469999999999995</v>
      </c>
      <c r="BW68">
        <v>0.52639999999999998</v>
      </c>
      <c r="BX68">
        <v>0.51829999999999998</v>
      </c>
      <c r="BY68">
        <v>0.51049999999999995</v>
      </c>
      <c r="BZ68">
        <v>0.50290000000000001</v>
      </c>
      <c r="CA68">
        <v>0.49559999999999998</v>
      </c>
      <c r="CB68">
        <v>0.48849999999999999</v>
      </c>
      <c r="CC68">
        <v>0.48159999999999997</v>
      </c>
      <c r="CD68">
        <v>0.47499999999999998</v>
      </c>
      <c r="CE68">
        <v>0.46860000000000002</v>
      </c>
      <c r="CF68">
        <v>0.46229999999999999</v>
      </c>
      <c r="CG68">
        <v>0.45629999999999998</v>
      </c>
      <c r="CH68">
        <v>0.45040000000000002</v>
      </c>
      <c r="CI68">
        <v>0.44469999999999998</v>
      </c>
      <c r="CJ68">
        <v>0.43919999999999998</v>
      </c>
      <c r="CK68">
        <v>0.43380000000000002</v>
      </c>
      <c r="CL68">
        <v>0.42859999999999998</v>
      </c>
      <c r="CM68">
        <v>0.42349999999999999</v>
      </c>
      <c r="CN68">
        <v>0.41849999999999998</v>
      </c>
      <c r="CO68">
        <v>0.41360000000000002</v>
      </c>
      <c r="CP68">
        <v>0.40889999999999999</v>
      </c>
      <c r="CQ68">
        <v>0.4042</v>
      </c>
      <c r="CR68">
        <v>0.3997</v>
      </c>
      <c r="CS68">
        <v>0.3952</v>
      </c>
      <c r="CT68">
        <v>0.39079999999999998</v>
      </c>
      <c r="CU68">
        <v>0.38640000000000002</v>
      </c>
      <c r="CV68">
        <v>0.38219999999999998</v>
      </c>
      <c r="CW68">
        <v>0.37790000000000001</v>
      </c>
      <c r="CX68">
        <v>0.37369999999999998</v>
      </c>
      <c r="CY68">
        <v>0.3695</v>
      </c>
      <c r="CZ68">
        <v>0.3654</v>
      </c>
      <c r="DA68">
        <v>0.36120000000000002</v>
      </c>
    </row>
    <row r="69" spans="1:105" x14ac:dyDescent="0.25">
      <c r="A69">
        <v>17</v>
      </c>
      <c r="B69" t="s">
        <v>19</v>
      </c>
      <c r="C69" t="s">
        <v>32</v>
      </c>
      <c r="D69" t="s">
        <v>2</v>
      </c>
      <c r="E69" t="s">
        <v>102</v>
      </c>
      <c r="F69">
        <v>8.6669999999999998</v>
      </c>
      <c r="G69">
        <v>7.8949999999999996</v>
      </c>
      <c r="H69">
        <v>7.1520000000000001</v>
      </c>
      <c r="I69">
        <v>6.4690000000000003</v>
      </c>
      <c r="J69">
        <v>5.8739999999999997</v>
      </c>
      <c r="K69">
        <v>5.3890000000000002</v>
      </c>
      <c r="L69">
        <v>5.0019999999999998</v>
      </c>
      <c r="M69">
        <v>4.6920000000000002</v>
      </c>
      <c r="N69">
        <v>4.4390000000000001</v>
      </c>
      <c r="O69">
        <v>4.2240000000000002</v>
      </c>
      <c r="P69">
        <v>4.0279999999999996</v>
      </c>
      <c r="Q69">
        <v>3.847</v>
      </c>
      <c r="R69">
        <v>3.681</v>
      </c>
      <c r="S69">
        <v>3.528</v>
      </c>
      <c r="T69">
        <v>3.387</v>
      </c>
      <c r="U69">
        <v>3.2559999999999998</v>
      </c>
      <c r="V69">
        <v>3.1360000000000001</v>
      </c>
      <c r="W69">
        <v>3.0230000000000001</v>
      </c>
      <c r="X69">
        <v>2.919</v>
      </c>
      <c r="Y69">
        <v>2.82</v>
      </c>
      <c r="Z69">
        <v>2.7269999999999999</v>
      </c>
      <c r="AA69">
        <v>2.6379999999999999</v>
      </c>
      <c r="AB69">
        <v>2.5539999999999998</v>
      </c>
      <c r="AC69">
        <v>2.4750000000000001</v>
      </c>
      <c r="AD69">
        <v>2.4</v>
      </c>
      <c r="AE69">
        <v>2.33</v>
      </c>
      <c r="AF69">
        <v>2.2629999999999999</v>
      </c>
      <c r="AG69">
        <v>2.2010000000000001</v>
      </c>
      <c r="AH69">
        <v>2.1419999999999999</v>
      </c>
      <c r="AI69">
        <v>2.0870000000000002</v>
      </c>
      <c r="AJ69">
        <v>2.0350000000000001</v>
      </c>
      <c r="AK69">
        <v>1.986</v>
      </c>
      <c r="AL69">
        <v>1.94</v>
      </c>
      <c r="AM69">
        <v>1.8979999999999999</v>
      </c>
      <c r="AN69">
        <v>1.8580000000000001</v>
      </c>
      <c r="AO69">
        <v>1.82</v>
      </c>
      <c r="AP69">
        <v>1.7849999999999999</v>
      </c>
      <c r="AQ69">
        <v>1.752</v>
      </c>
      <c r="AR69">
        <v>1.722</v>
      </c>
      <c r="AS69">
        <v>1.6930000000000001</v>
      </c>
      <c r="AT69">
        <v>1.665</v>
      </c>
      <c r="AU69">
        <v>1.64</v>
      </c>
      <c r="AV69">
        <v>1.615</v>
      </c>
      <c r="AW69">
        <v>1.5920000000000001</v>
      </c>
      <c r="AX69">
        <v>1.57</v>
      </c>
      <c r="AY69">
        <v>1.5489999999999999</v>
      </c>
      <c r="AZ69">
        <v>1.528</v>
      </c>
      <c r="BA69">
        <v>1.508</v>
      </c>
      <c r="BB69">
        <v>1.4890000000000001</v>
      </c>
      <c r="BC69">
        <v>1.4690000000000001</v>
      </c>
      <c r="BD69">
        <v>1.45</v>
      </c>
      <c r="BE69">
        <v>1.43</v>
      </c>
      <c r="BF69">
        <v>1.411</v>
      </c>
      <c r="BG69">
        <v>1.3919999999999999</v>
      </c>
      <c r="BH69">
        <v>1.373</v>
      </c>
      <c r="BI69">
        <v>1.3540000000000001</v>
      </c>
      <c r="BJ69">
        <v>1.335</v>
      </c>
      <c r="BK69">
        <v>1.3160000000000001</v>
      </c>
      <c r="BL69">
        <v>1.298</v>
      </c>
      <c r="BM69">
        <v>1.28</v>
      </c>
      <c r="BN69">
        <v>1.262</v>
      </c>
      <c r="BO69">
        <v>1.244</v>
      </c>
      <c r="BP69">
        <v>1.226</v>
      </c>
      <c r="BQ69">
        <v>1.2090000000000001</v>
      </c>
      <c r="BR69">
        <v>1.1919999999999999</v>
      </c>
      <c r="BS69">
        <v>1.1759999999999999</v>
      </c>
      <c r="BT69">
        <v>1.1599999999999999</v>
      </c>
      <c r="BU69">
        <v>1.1439999999999999</v>
      </c>
      <c r="BV69">
        <v>1.129</v>
      </c>
      <c r="BW69">
        <v>1.1140000000000001</v>
      </c>
      <c r="BX69">
        <v>1.099</v>
      </c>
      <c r="BY69">
        <v>1.085</v>
      </c>
      <c r="BZ69">
        <v>1.071</v>
      </c>
      <c r="CA69">
        <v>1.0580000000000001</v>
      </c>
      <c r="CB69">
        <v>1.0449999999999999</v>
      </c>
      <c r="CC69">
        <v>1.0329999999999999</v>
      </c>
      <c r="CD69">
        <v>1.0209999999999999</v>
      </c>
      <c r="CE69">
        <v>1.0089999999999999</v>
      </c>
      <c r="CF69">
        <v>0.99750000000000005</v>
      </c>
      <c r="CG69">
        <v>0.98640000000000005</v>
      </c>
      <c r="CH69">
        <v>0.97550000000000003</v>
      </c>
      <c r="CI69">
        <v>0.96499999999999997</v>
      </c>
      <c r="CJ69">
        <v>0.95469999999999999</v>
      </c>
      <c r="CK69">
        <v>0.9446</v>
      </c>
      <c r="CL69">
        <v>0.93479999999999996</v>
      </c>
      <c r="CM69">
        <v>0.92520000000000002</v>
      </c>
      <c r="CN69">
        <v>0.91590000000000005</v>
      </c>
      <c r="CO69">
        <v>0.90669999999999995</v>
      </c>
      <c r="CP69">
        <v>0.89770000000000005</v>
      </c>
      <c r="CQ69">
        <v>0.88890000000000002</v>
      </c>
      <c r="CR69">
        <v>0.88019999999999998</v>
      </c>
      <c r="CS69">
        <v>0.87160000000000004</v>
      </c>
      <c r="CT69">
        <v>0.86319999999999997</v>
      </c>
      <c r="CU69">
        <v>0.85489999999999999</v>
      </c>
      <c r="CV69">
        <v>0.84660000000000002</v>
      </c>
      <c r="CW69">
        <v>0.83850000000000002</v>
      </c>
      <c r="CX69">
        <v>0.83040000000000003</v>
      </c>
      <c r="CY69">
        <v>0.82230000000000003</v>
      </c>
      <c r="CZ69">
        <v>0.81430000000000002</v>
      </c>
      <c r="DA69">
        <v>0.80620000000000003</v>
      </c>
    </row>
    <row r="70" spans="1:105" x14ac:dyDescent="0.25">
      <c r="A70">
        <v>18</v>
      </c>
      <c r="B70" t="s">
        <v>19</v>
      </c>
      <c r="C70" t="s">
        <v>29</v>
      </c>
      <c r="D70" t="s">
        <v>5</v>
      </c>
      <c r="E70" t="s">
        <v>103</v>
      </c>
      <c r="F70">
        <v>0.17710000000000001</v>
      </c>
      <c r="G70">
        <v>0.1565</v>
      </c>
      <c r="H70">
        <v>0.1368</v>
      </c>
      <c r="I70">
        <v>0.1191</v>
      </c>
      <c r="J70">
        <v>0.1043</v>
      </c>
      <c r="K70">
        <v>9.2929999999999999E-2</v>
      </c>
      <c r="L70">
        <v>8.4669999999999995E-2</v>
      </c>
      <c r="M70">
        <v>7.8750000000000001E-2</v>
      </c>
      <c r="N70">
        <v>7.4410000000000004E-2</v>
      </c>
      <c r="O70">
        <v>7.0900000000000005E-2</v>
      </c>
      <c r="P70">
        <v>6.7599999999999993E-2</v>
      </c>
      <c r="Q70">
        <v>6.4399999999999999E-2</v>
      </c>
      <c r="R70">
        <v>6.1289999999999997E-2</v>
      </c>
      <c r="S70">
        <v>5.8290000000000002E-2</v>
      </c>
      <c r="T70">
        <v>5.5399999999999998E-2</v>
      </c>
      <c r="U70">
        <v>5.262E-2</v>
      </c>
      <c r="V70">
        <v>4.9959999999999997E-2</v>
      </c>
      <c r="W70">
        <v>4.743E-2</v>
      </c>
      <c r="X70">
        <v>4.5019999999999998E-2</v>
      </c>
      <c r="Y70">
        <v>4.2750000000000003E-2</v>
      </c>
      <c r="Z70">
        <v>4.0620000000000003E-2</v>
      </c>
      <c r="AA70">
        <v>3.8620000000000002E-2</v>
      </c>
      <c r="AB70">
        <v>3.6749999999999998E-2</v>
      </c>
      <c r="AC70">
        <v>3.5000000000000003E-2</v>
      </c>
      <c r="AD70">
        <v>3.338E-2</v>
      </c>
      <c r="AE70">
        <v>3.1870000000000002E-2</v>
      </c>
      <c r="AF70">
        <v>3.0470000000000001E-2</v>
      </c>
      <c r="AG70">
        <v>2.9170000000000001E-2</v>
      </c>
      <c r="AH70">
        <v>2.7980000000000001E-2</v>
      </c>
      <c r="AI70">
        <v>2.6870000000000002E-2</v>
      </c>
      <c r="AJ70">
        <v>2.5860000000000001E-2</v>
      </c>
      <c r="AK70">
        <v>2.4930000000000001E-2</v>
      </c>
      <c r="AL70">
        <v>2.4080000000000001E-2</v>
      </c>
      <c r="AM70">
        <v>2.3310000000000001E-2</v>
      </c>
      <c r="AN70">
        <v>2.2610000000000002E-2</v>
      </c>
      <c r="AO70">
        <v>2.197E-2</v>
      </c>
      <c r="AP70">
        <v>2.1389999999999999E-2</v>
      </c>
      <c r="AQ70">
        <v>2.086E-2</v>
      </c>
      <c r="AR70">
        <v>2.0379999999999999E-2</v>
      </c>
      <c r="AS70">
        <v>1.9949999999999999E-2</v>
      </c>
      <c r="AT70">
        <v>1.9560000000000001E-2</v>
      </c>
      <c r="AU70">
        <v>1.9199999999999998E-2</v>
      </c>
      <c r="AV70">
        <v>1.8870000000000001E-2</v>
      </c>
      <c r="AW70">
        <v>1.856E-2</v>
      </c>
      <c r="AX70">
        <v>1.8280000000000001E-2</v>
      </c>
      <c r="AY70">
        <v>1.8010000000000002E-2</v>
      </c>
      <c r="AZ70">
        <v>1.7739999999999999E-2</v>
      </c>
      <c r="BA70">
        <v>1.7479999999999999E-2</v>
      </c>
      <c r="BB70">
        <v>1.7229999999999999E-2</v>
      </c>
      <c r="BC70">
        <v>1.6959999999999999E-2</v>
      </c>
      <c r="BD70">
        <v>1.669E-2</v>
      </c>
      <c r="BE70">
        <v>1.6400000000000001E-2</v>
      </c>
      <c r="BF70">
        <v>1.6109999999999999E-2</v>
      </c>
      <c r="BG70">
        <v>1.5810000000000001E-2</v>
      </c>
      <c r="BH70">
        <v>1.55E-2</v>
      </c>
      <c r="BI70">
        <v>1.519E-2</v>
      </c>
      <c r="BJ70">
        <v>1.487E-2</v>
      </c>
      <c r="BK70">
        <v>1.455E-2</v>
      </c>
      <c r="BL70">
        <v>1.423E-2</v>
      </c>
      <c r="BM70">
        <v>1.391E-2</v>
      </c>
      <c r="BN70">
        <v>1.359E-2</v>
      </c>
      <c r="BO70">
        <v>1.3259999999999999E-2</v>
      </c>
      <c r="BP70">
        <v>1.295E-2</v>
      </c>
      <c r="BQ70">
        <v>1.2630000000000001E-2</v>
      </c>
      <c r="BR70">
        <v>1.2319999999999999E-2</v>
      </c>
      <c r="BS70">
        <v>1.201E-2</v>
      </c>
      <c r="BT70">
        <v>1.172E-2</v>
      </c>
      <c r="BU70">
        <v>1.1429999999999999E-2</v>
      </c>
      <c r="BV70">
        <v>1.1140000000000001E-2</v>
      </c>
      <c r="BW70">
        <v>1.0869999999999999E-2</v>
      </c>
      <c r="BX70">
        <v>1.061E-2</v>
      </c>
      <c r="BY70">
        <v>1.0359999999999999E-2</v>
      </c>
      <c r="BZ70">
        <v>1.0120000000000001E-2</v>
      </c>
      <c r="CA70">
        <v>9.8930000000000008E-3</v>
      </c>
      <c r="CB70">
        <v>9.6729999999999993E-3</v>
      </c>
      <c r="CC70">
        <v>9.4629999999999992E-3</v>
      </c>
      <c r="CD70">
        <v>9.2610000000000001E-3</v>
      </c>
      <c r="CE70">
        <v>9.0679999999999997E-3</v>
      </c>
      <c r="CF70">
        <v>8.8830000000000003E-3</v>
      </c>
      <c r="CG70">
        <v>8.7060000000000002E-3</v>
      </c>
      <c r="CH70">
        <v>8.5369999999999994E-3</v>
      </c>
      <c r="CI70">
        <v>8.3739999999999995E-3</v>
      </c>
      <c r="CJ70">
        <v>8.2179999999999996E-3</v>
      </c>
      <c r="CK70">
        <v>8.0689999999999998E-3</v>
      </c>
      <c r="CL70">
        <v>7.9249999999999998E-3</v>
      </c>
      <c r="CM70">
        <v>7.7869999999999997E-3</v>
      </c>
      <c r="CN70">
        <v>7.6550000000000003E-3</v>
      </c>
      <c r="CO70">
        <v>7.5269999999999998E-3</v>
      </c>
      <c r="CP70">
        <v>7.4029999999999999E-3</v>
      </c>
      <c r="CQ70">
        <v>7.2839999999999997E-3</v>
      </c>
      <c r="CR70">
        <v>7.1679999999999999E-3</v>
      </c>
      <c r="CS70">
        <v>7.0559999999999998E-3</v>
      </c>
      <c r="CT70">
        <v>6.9470000000000001E-3</v>
      </c>
      <c r="CU70">
        <v>6.8399999999999997E-3</v>
      </c>
      <c r="CV70">
        <v>6.7359999999999998E-3</v>
      </c>
      <c r="CW70">
        <v>6.633E-3</v>
      </c>
      <c r="CX70">
        <v>6.5319999999999996E-3</v>
      </c>
      <c r="CY70">
        <v>6.4320000000000002E-3</v>
      </c>
      <c r="CZ70">
        <v>6.3330000000000001E-3</v>
      </c>
      <c r="DA70">
        <v>6.234E-3</v>
      </c>
    </row>
    <row r="71" spans="1:105" x14ac:dyDescent="0.25">
      <c r="A71">
        <v>18</v>
      </c>
      <c r="B71" t="s">
        <v>19</v>
      </c>
      <c r="C71" t="s">
        <v>29</v>
      </c>
      <c r="D71" t="s">
        <v>4</v>
      </c>
      <c r="E71" t="s">
        <v>104</v>
      </c>
      <c r="F71">
        <v>0.2334</v>
      </c>
      <c r="G71">
        <v>0.2092</v>
      </c>
      <c r="H71">
        <v>0.186</v>
      </c>
      <c r="I71">
        <v>0.16500000000000001</v>
      </c>
      <c r="J71">
        <v>0.14699999999999999</v>
      </c>
      <c r="K71">
        <v>0.13289999999999999</v>
      </c>
      <c r="L71">
        <v>0.1222</v>
      </c>
      <c r="M71">
        <v>0.11409999999999999</v>
      </c>
      <c r="N71">
        <v>0.10780000000000001</v>
      </c>
      <c r="O71">
        <v>0.1026</v>
      </c>
      <c r="P71">
        <v>9.7780000000000006E-2</v>
      </c>
      <c r="Q71">
        <v>9.3229999999999993E-2</v>
      </c>
      <c r="R71">
        <v>8.8940000000000005E-2</v>
      </c>
      <c r="S71">
        <v>8.4879999999999997E-2</v>
      </c>
      <c r="T71">
        <v>8.1059999999999993E-2</v>
      </c>
      <c r="U71">
        <v>7.7460000000000001E-2</v>
      </c>
      <c r="V71">
        <v>7.4060000000000001E-2</v>
      </c>
      <c r="W71">
        <v>7.0870000000000002E-2</v>
      </c>
      <c r="X71">
        <v>6.7849999999999994E-2</v>
      </c>
      <c r="Y71">
        <v>6.5019999999999994E-2</v>
      </c>
      <c r="Z71">
        <v>6.234E-2</v>
      </c>
      <c r="AA71">
        <v>5.9830000000000001E-2</v>
      </c>
      <c r="AB71">
        <v>5.7459999999999997E-2</v>
      </c>
      <c r="AC71">
        <v>5.525E-2</v>
      </c>
      <c r="AD71">
        <v>5.3170000000000002E-2</v>
      </c>
      <c r="AE71">
        <v>5.1229999999999998E-2</v>
      </c>
      <c r="AF71">
        <v>4.9410000000000003E-2</v>
      </c>
      <c r="AG71">
        <v>4.7719999999999999E-2</v>
      </c>
      <c r="AH71">
        <v>4.6149999999999997E-2</v>
      </c>
      <c r="AI71">
        <v>4.4690000000000001E-2</v>
      </c>
      <c r="AJ71">
        <v>4.3339999999999997E-2</v>
      </c>
      <c r="AK71">
        <v>4.2079999999999999E-2</v>
      </c>
      <c r="AL71">
        <v>4.0930000000000001E-2</v>
      </c>
      <c r="AM71">
        <v>3.986E-2</v>
      </c>
      <c r="AN71">
        <v>3.8870000000000002E-2</v>
      </c>
      <c r="AO71">
        <v>3.7960000000000001E-2</v>
      </c>
      <c r="AP71">
        <v>3.7130000000000003E-2</v>
      </c>
      <c r="AQ71">
        <v>3.6360000000000003E-2</v>
      </c>
      <c r="AR71">
        <v>3.5650000000000001E-2</v>
      </c>
      <c r="AS71">
        <v>3.5000000000000003E-2</v>
      </c>
      <c r="AT71">
        <v>3.4389999999999997E-2</v>
      </c>
      <c r="AU71">
        <v>3.3829999999999999E-2</v>
      </c>
      <c r="AV71">
        <v>3.3309999999999999E-2</v>
      </c>
      <c r="AW71">
        <v>3.2820000000000002E-2</v>
      </c>
      <c r="AX71">
        <v>3.2349999999999997E-2</v>
      </c>
      <c r="AY71">
        <v>3.1910000000000001E-2</v>
      </c>
      <c r="AZ71">
        <v>3.1480000000000001E-2</v>
      </c>
      <c r="BA71">
        <v>3.1060000000000001E-2</v>
      </c>
      <c r="BB71">
        <v>3.0640000000000001E-2</v>
      </c>
      <c r="BC71">
        <v>3.023E-2</v>
      </c>
      <c r="BD71">
        <v>2.98E-2</v>
      </c>
      <c r="BE71">
        <v>2.937E-2</v>
      </c>
      <c r="BF71">
        <v>2.8930000000000001E-2</v>
      </c>
      <c r="BG71">
        <v>2.8490000000000001E-2</v>
      </c>
      <c r="BH71">
        <v>2.8049999999999999E-2</v>
      </c>
      <c r="BI71">
        <v>2.76E-2</v>
      </c>
      <c r="BJ71">
        <v>2.7150000000000001E-2</v>
      </c>
      <c r="BK71">
        <v>2.6700000000000002E-2</v>
      </c>
      <c r="BL71">
        <v>2.6249999999999999E-2</v>
      </c>
      <c r="BM71">
        <v>2.58E-2</v>
      </c>
      <c r="BN71">
        <v>2.5360000000000001E-2</v>
      </c>
      <c r="BO71">
        <v>2.4920000000000001E-2</v>
      </c>
      <c r="BP71">
        <v>2.4479999999999998E-2</v>
      </c>
      <c r="BQ71">
        <v>2.4049999999999998E-2</v>
      </c>
      <c r="BR71">
        <v>2.3630000000000002E-2</v>
      </c>
      <c r="BS71">
        <v>2.3210000000000001E-2</v>
      </c>
      <c r="BT71">
        <v>2.2800000000000001E-2</v>
      </c>
      <c r="BU71">
        <v>2.2409999999999999E-2</v>
      </c>
      <c r="BV71">
        <v>2.2020000000000001E-2</v>
      </c>
      <c r="BW71">
        <v>2.1649999999999999E-2</v>
      </c>
      <c r="BX71">
        <v>2.129E-2</v>
      </c>
      <c r="BY71">
        <v>2.094E-2</v>
      </c>
      <c r="BZ71">
        <v>2.06E-2</v>
      </c>
      <c r="CA71">
        <v>2.0279999999999999E-2</v>
      </c>
      <c r="CB71">
        <v>1.9959999999999999E-2</v>
      </c>
      <c r="CC71">
        <v>1.966E-2</v>
      </c>
      <c r="CD71">
        <v>1.9369999999999998E-2</v>
      </c>
      <c r="CE71">
        <v>1.908E-2</v>
      </c>
      <c r="CF71">
        <v>1.881E-2</v>
      </c>
      <c r="CG71">
        <v>1.8550000000000001E-2</v>
      </c>
      <c r="CH71">
        <v>1.8290000000000001E-2</v>
      </c>
      <c r="CI71">
        <v>1.805E-2</v>
      </c>
      <c r="CJ71">
        <v>1.7809999999999999E-2</v>
      </c>
      <c r="CK71">
        <v>1.7579999999999998E-2</v>
      </c>
      <c r="CL71">
        <v>1.7350000000000001E-2</v>
      </c>
      <c r="CM71">
        <v>1.7129999999999999E-2</v>
      </c>
      <c r="CN71">
        <v>1.6920000000000001E-2</v>
      </c>
      <c r="CO71">
        <v>1.6719999999999999E-2</v>
      </c>
      <c r="CP71">
        <v>1.651E-2</v>
      </c>
      <c r="CQ71">
        <v>1.6320000000000001E-2</v>
      </c>
      <c r="CR71">
        <v>1.6129999999999999E-2</v>
      </c>
      <c r="CS71">
        <v>1.5939999999999999E-2</v>
      </c>
      <c r="CT71">
        <v>1.575E-2</v>
      </c>
      <c r="CU71">
        <v>1.5570000000000001E-2</v>
      </c>
      <c r="CV71">
        <v>1.5389999999999999E-2</v>
      </c>
      <c r="CW71">
        <v>1.5219999999999999E-2</v>
      </c>
      <c r="CX71">
        <v>1.504E-2</v>
      </c>
      <c r="CY71">
        <v>1.487E-2</v>
      </c>
      <c r="CZ71">
        <v>1.47E-2</v>
      </c>
      <c r="DA71">
        <v>1.452E-2</v>
      </c>
    </row>
    <row r="72" spans="1:105" x14ac:dyDescent="0.25">
      <c r="A72">
        <v>18</v>
      </c>
      <c r="B72" t="s">
        <v>19</v>
      </c>
      <c r="C72" t="s">
        <v>32</v>
      </c>
      <c r="D72" t="s">
        <v>5</v>
      </c>
      <c r="E72" t="s">
        <v>105</v>
      </c>
      <c r="F72">
        <v>6.5570000000000004</v>
      </c>
      <c r="G72">
        <v>5.8049999999999997</v>
      </c>
      <c r="H72">
        <v>5.0880000000000001</v>
      </c>
      <c r="I72">
        <v>4.4400000000000004</v>
      </c>
      <c r="J72">
        <v>3.8969999999999998</v>
      </c>
      <c r="K72">
        <v>3.4820000000000002</v>
      </c>
      <c r="L72">
        <v>3.1789999999999998</v>
      </c>
      <c r="M72">
        <v>2.96</v>
      </c>
      <c r="N72">
        <v>2.8</v>
      </c>
      <c r="O72">
        <v>2.67</v>
      </c>
      <c r="P72">
        <v>2.5470000000000002</v>
      </c>
      <c r="Q72">
        <v>2.4289999999999998</v>
      </c>
      <c r="R72">
        <v>2.3140000000000001</v>
      </c>
      <c r="S72">
        <v>2.2029999999999998</v>
      </c>
      <c r="T72">
        <v>2.0960000000000001</v>
      </c>
      <c r="U72">
        <v>1.9930000000000001</v>
      </c>
      <c r="V72">
        <v>1.895</v>
      </c>
      <c r="W72">
        <v>1.8009999999999999</v>
      </c>
      <c r="X72">
        <v>1.712</v>
      </c>
      <c r="Y72">
        <v>1.6279999999999999</v>
      </c>
      <c r="Z72">
        <v>1.55</v>
      </c>
      <c r="AA72">
        <v>1.476</v>
      </c>
      <c r="AB72">
        <v>1.4059999999999999</v>
      </c>
      <c r="AC72">
        <v>1.3420000000000001</v>
      </c>
      <c r="AD72">
        <v>1.2809999999999999</v>
      </c>
      <c r="AE72">
        <v>1.2250000000000001</v>
      </c>
      <c r="AF72">
        <v>1.173</v>
      </c>
      <c r="AG72">
        <v>1.125</v>
      </c>
      <c r="AH72">
        <v>1.08</v>
      </c>
      <c r="AI72">
        <v>1.0389999999999999</v>
      </c>
      <c r="AJ72">
        <v>1.002</v>
      </c>
      <c r="AK72">
        <v>0.96679999999999999</v>
      </c>
      <c r="AL72">
        <v>0.93500000000000005</v>
      </c>
      <c r="AM72">
        <v>0.90590000000000004</v>
      </c>
      <c r="AN72">
        <v>0.87929999999999997</v>
      </c>
      <c r="AO72">
        <v>0.85509999999999997</v>
      </c>
      <c r="AP72">
        <v>0.83309999999999995</v>
      </c>
      <c r="AQ72">
        <v>0.81310000000000004</v>
      </c>
      <c r="AR72">
        <v>0.79500000000000004</v>
      </c>
      <c r="AS72">
        <v>0.77839999999999998</v>
      </c>
      <c r="AT72">
        <v>0.76329999999999998</v>
      </c>
      <c r="AU72">
        <v>0.74950000000000006</v>
      </c>
      <c r="AV72">
        <v>0.73680000000000001</v>
      </c>
      <c r="AW72">
        <v>0.72489999999999999</v>
      </c>
      <c r="AX72">
        <v>0.71379999999999999</v>
      </c>
      <c r="AY72">
        <v>0.70320000000000005</v>
      </c>
      <c r="AZ72">
        <v>0.69299999999999995</v>
      </c>
      <c r="BA72">
        <v>0.68289999999999995</v>
      </c>
      <c r="BB72">
        <v>0.67279999999999995</v>
      </c>
      <c r="BC72">
        <v>0.66259999999999997</v>
      </c>
      <c r="BD72">
        <v>0.65200000000000002</v>
      </c>
      <c r="BE72">
        <v>0.64100000000000001</v>
      </c>
      <c r="BF72">
        <v>0.62980000000000003</v>
      </c>
      <c r="BG72">
        <v>0.61829999999999996</v>
      </c>
      <c r="BH72">
        <v>0.60650000000000004</v>
      </c>
      <c r="BI72">
        <v>0.59460000000000002</v>
      </c>
      <c r="BJ72">
        <v>0.58260000000000001</v>
      </c>
      <c r="BK72">
        <v>0.57040000000000002</v>
      </c>
      <c r="BL72">
        <v>0.55820000000000003</v>
      </c>
      <c r="BM72">
        <v>0.54600000000000004</v>
      </c>
      <c r="BN72">
        <v>0.53380000000000005</v>
      </c>
      <c r="BO72">
        <v>0.52159999999999995</v>
      </c>
      <c r="BP72">
        <v>0.50949999999999995</v>
      </c>
      <c r="BQ72">
        <v>0.49759999999999999</v>
      </c>
      <c r="BR72">
        <v>0.48580000000000001</v>
      </c>
      <c r="BS72">
        <v>0.4743</v>
      </c>
      <c r="BT72">
        <v>0.46300000000000002</v>
      </c>
      <c r="BU72">
        <v>0.45200000000000001</v>
      </c>
      <c r="BV72">
        <v>0.44130000000000003</v>
      </c>
      <c r="BW72">
        <v>0.43099999999999999</v>
      </c>
      <c r="BX72">
        <v>0.42109999999999997</v>
      </c>
      <c r="BY72">
        <v>0.41160000000000002</v>
      </c>
      <c r="BZ72">
        <v>0.40250000000000002</v>
      </c>
      <c r="CA72">
        <v>0.39369999999999999</v>
      </c>
      <c r="CB72">
        <v>0.38529999999999998</v>
      </c>
      <c r="CC72">
        <v>0.37730000000000002</v>
      </c>
      <c r="CD72">
        <v>0.36959999999999998</v>
      </c>
      <c r="CE72">
        <v>0.36209999999999998</v>
      </c>
      <c r="CF72">
        <v>0.35499999999999998</v>
      </c>
      <c r="CG72">
        <v>0.34820000000000001</v>
      </c>
      <c r="CH72">
        <v>0.3417</v>
      </c>
      <c r="CI72">
        <v>0.33539999999999998</v>
      </c>
      <c r="CJ72">
        <v>0.32940000000000003</v>
      </c>
      <c r="CK72">
        <v>0.3236</v>
      </c>
      <c r="CL72">
        <v>0.318</v>
      </c>
      <c r="CM72">
        <v>0.31259999999999999</v>
      </c>
      <c r="CN72">
        <v>0.30740000000000001</v>
      </c>
      <c r="CO72">
        <v>0.3024</v>
      </c>
      <c r="CP72">
        <v>0.29749999999999999</v>
      </c>
      <c r="CQ72">
        <v>0.29289999999999999</v>
      </c>
      <c r="CR72">
        <v>0.2883</v>
      </c>
      <c r="CS72">
        <v>0.28389999999999999</v>
      </c>
      <c r="CT72">
        <v>0.27950000000000003</v>
      </c>
      <c r="CU72">
        <v>0.27529999999999999</v>
      </c>
      <c r="CV72">
        <v>0.2712</v>
      </c>
      <c r="CW72">
        <v>0.2671</v>
      </c>
      <c r="CX72">
        <v>0.2631</v>
      </c>
      <c r="CY72">
        <v>0.2591</v>
      </c>
      <c r="CZ72">
        <v>0.25509999999999999</v>
      </c>
      <c r="DA72">
        <v>0.25119999999999998</v>
      </c>
    </row>
    <row r="73" spans="1:105" x14ac:dyDescent="0.25">
      <c r="A73">
        <v>18</v>
      </c>
      <c r="B73" t="s">
        <v>19</v>
      </c>
      <c r="C73" t="s">
        <v>32</v>
      </c>
      <c r="D73" t="s">
        <v>4</v>
      </c>
      <c r="E73" t="s">
        <v>106</v>
      </c>
      <c r="F73">
        <v>8.9930000000000003</v>
      </c>
      <c r="G73">
        <v>8.0830000000000002</v>
      </c>
      <c r="H73">
        <v>7.2110000000000003</v>
      </c>
      <c r="I73">
        <v>6.4180000000000001</v>
      </c>
      <c r="J73">
        <v>5.74</v>
      </c>
      <c r="K73">
        <v>5.2069999999999999</v>
      </c>
      <c r="L73">
        <v>4.7990000000000004</v>
      </c>
      <c r="M73">
        <v>4.4889999999999999</v>
      </c>
      <c r="N73">
        <v>4.2480000000000002</v>
      </c>
      <c r="O73">
        <v>4.0469999999999997</v>
      </c>
      <c r="P73">
        <v>3.8610000000000002</v>
      </c>
      <c r="Q73">
        <v>3.6850000000000001</v>
      </c>
      <c r="R73">
        <v>3.52</v>
      </c>
      <c r="S73">
        <v>3.3639999999999999</v>
      </c>
      <c r="T73">
        <v>3.2170000000000001</v>
      </c>
      <c r="U73">
        <v>3.0790000000000002</v>
      </c>
      <c r="V73">
        <v>2.948</v>
      </c>
      <c r="W73">
        <v>2.8260000000000001</v>
      </c>
      <c r="X73">
        <v>2.71</v>
      </c>
      <c r="Y73">
        <v>2.601</v>
      </c>
      <c r="Z73">
        <v>2.4990000000000001</v>
      </c>
      <c r="AA73">
        <v>2.4020000000000001</v>
      </c>
      <c r="AB73">
        <v>2.3109999999999999</v>
      </c>
      <c r="AC73">
        <v>2.2250000000000001</v>
      </c>
      <c r="AD73">
        <v>2.145</v>
      </c>
      <c r="AE73">
        <v>2.0699999999999998</v>
      </c>
      <c r="AF73">
        <v>2</v>
      </c>
      <c r="AG73">
        <v>1.9339999999999999</v>
      </c>
      <c r="AH73">
        <v>1.873</v>
      </c>
      <c r="AI73">
        <v>1.8160000000000001</v>
      </c>
      <c r="AJ73">
        <v>1.764</v>
      </c>
      <c r="AK73">
        <v>1.7150000000000001</v>
      </c>
      <c r="AL73">
        <v>1.669</v>
      </c>
      <c r="AM73">
        <v>1.627</v>
      </c>
      <c r="AN73">
        <v>1.5880000000000001</v>
      </c>
      <c r="AO73">
        <v>1.552</v>
      </c>
      <c r="AP73">
        <v>1.5189999999999999</v>
      </c>
      <c r="AQ73">
        <v>1.4890000000000001</v>
      </c>
      <c r="AR73">
        <v>1.46</v>
      </c>
      <c r="AS73">
        <v>1.4339999999999999</v>
      </c>
      <c r="AT73">
        <v>1.41</v>
      </c>
      <c r="AU73">
        <v>1.387</v>
      </c>
      <c r="AV73">
        <v>1.3660000000000001</v>
      </c>
      <c r="AW73">
        <v>1.3460000000000001</v>
      </c>
      <c r="AX73">
        <v>1.327</v>
      </c>
      <c r="AY73">
        <v>1.3080000000000001</v>
      </c>
      <c r="AZ73">
        <v>1.2909999999999999</v>
      </c>
      <c r="BA73">
        <v>1.274</v>
      </c>
      <c r="BB73">
        <v>1.2569999999999999</v>
      </c>
      <c r="BC73">
        <v>1.24</v>
      </c>
      <c r="BD73">
        <v>1.222</v>
      </c>
      <c r="BE73">
        <v>1.2050000000000001</v>
      </c>
      <c r="BF73">
        <v>1.1870000000000001</v>
      </c>
      <c r="BG73">
        <v>1.169</v>
      </c>
      <c r="BH73">
        <v>1.151</v>
      </c>
      <c r="BI73">
        <v>1.133</v>
      </c>
      <c r="BJ73">
        <v>1.115</v>
      </c>
      <c r="BK73">
        <v>1.097</v>
      </c>
      <c r="BL73">
        <v>1.079</v>
      </c>
      <c r="BM73">
        <v>1.0609999999999999</v>
      </c>
      <c r="BN73">
        <v>1.0429999999999999</v>
      </c>
      <c r="BO73">
        <v>1.026</v>
      </c>
      <c r="BP73">
        <v>1.008</v>
      </c>
      <c r="BQ73">
        <v>0.99109999999999998</v>
      </c>
      <c r="BR73">
        <v>0.97409999999999997</v>
      </c>
      <c r="BS73">
        <v>0.95750000000000002</v>
      </c>
      <c r="BT73">
        <v>0.94130000000000003</v>
      </c>
      <c r="BU73">
        <v>0.9254</v>
      </c>
      <c r="BV73">
        <v>0.91</v>
      </c>
      <c r="BW73">
        <v>0.89510000000000001</v>
      </c>
      <c r="BX73">
        <v>0.88060000000000005</v>
      </c>
      <c r="BY73">
        <v>0.86660000000000004</v>
      </c>
      <c r="BZ73">
        <v>0.85319999999999996</v>
      </c>
      <c r="CA73">
        <v>0.84009999999999996</v>
      </c>
      <c r="CB73">
        <v>0.82750000000000001</v>
      </c>
      <c r="CC73">
        <v>0.81540000000000001</v>
      </c>
      <c r="CD73">
        <v>0.80359999999999998</v>
      </c>
      <c r="CE73">
        <v>0.79220000000000002</v>
      </c>
      <c r="CF73">
        <v>0.78120000000000001</v>
      </c>
      <c r="CG73">
        <v>0.77059999999999995</v>
      </c>
      <c r="CH73">
        <v>0.76029999999999998</v>
      </c>
      <c r="CI73">
        <v>0.75029999999999997</v>
      </c>
      <c r="CJ73">
        <v>0.74070000000000003</v>
      </c>
      <c r="CK73">
        <v>0.73129999999999995</v>
      </c>
      <c r="CL73">
        <v>0.72219999999999995</v>
      </c>
      <c r="CM73">
        <v>0.71330000000000005</v>
      </c>
      <c r="CN73">
        <v>0.70469999999999999</v>
      </c>
      <c r="CO73">
        <v>0.69630000000000003</v>
      </c>
      <c r="CP73">
        <v>0.68810000000000004</v>
      </c>
      <c r="CQ73">
        <v>0.68010000000000004</v>
      </c>
      <c r="CR73">
        <v>0.67220000000000002</v>
      </c>
      <c r="CS73">
        <v>0.66449999999999998</v>
      </c>
      <c r="CT73">
        <v>0.65700000000000003</v>
      </c>
      <c r="CU73">
        <v>0.64959999999999996</v>
      </c>
      <c r="CV73">
        <v>0.64219999999999999</v>
      </c>
      <c r="CW73">
        <v>0.63500000000000001</v>
      </c>
      <c r="CX73">
        <v>0.62780000000000002</v>
      </c>
      <c r="CY73">
        <v>0.62070000000000003</v>
      </c>
      <c r="CZ73">
        <v>0.61360000000000003</v>
      </c>
      <c r="DA73">
        <v>0.60650000000000004</v>
      </c>
    </row>
  </sheetData>
  <sheetProtection password="C536"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J1023"/>
  <sheetViews>
    <sheetView topLeftCell="O7" workbookViewId="0">
      <selection activeCell="N7" sqref="A1:N1048576"/>
    </sheetView>
  </sheetViews>
  <sheetFormatPr defaultRowHeight="15" x14ac:dyDescent="0.25"/>
  <cols>
    <col min="1" max="1" width="9.140625" style="14" hidden="1" customWidth="1"/>
    <col min="2" max="2" width="16.85546875" style="14" hidden="1" customWidth="1"/>
    <col min="3" max="9" width="9.140625" style="14" hidden="1" customWidth="1"/>
    <col min="10" max="10" width="13.28515625" style="14" hidden="1" customWidth="1"/>
    <col min="11" max="11" width="14.5703125" style="14" hidden="1" customWidth="1"/>
    <col min="12" max="14" width="9.140625" style="14" hidden="1" customWidth="1"/>
    <col min="15" max="15" width="9.140625" style="14" customWidth="1"/>
    <col min="16" max="16384" width="9.140625" style="11"/>
  </cols>
  <sheetData>
    <row r="1" spans="1:114" x14ac:dyDescent="0.25">
      <c r="O1" s="56"/>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row>
    <row r="2" spans="1:114" x14ac:dyDescent="0.25">
      <c r="A2" s="12"/>
      <c r="B2" s="12"/>
      <c r="C2" s="12"/>
      <c r="D2" s="12"/>
      <c r="E2" s="12"/>
      <c r="F2" s="12"/>
      <c r="G2" s="12"/>
      <c r="H2" s="12"/>
      <c r="I2" s="12"/>
      <c r="J2" s="12"/>
      <c r="K2" s="12"/>
      <c r="L2" s="12"/>
      <c r="M2" s="13"/>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x14ac:dyDescent="0.25">
      <c r="A3" s="12">
        <v>5</v>
      </c>
      <c r="B3" s="12" t="s">
        <v>11</v>
      </c>
      <c r="C3" s="12" t="s">
        <v>11</v>
      </c>
      <c r="D3" s="12"/>
      <c r="E3" s="12">
        <v>1</v>
      </c>
      <c r="F3" s="12" t="s">
        <v>16</v>
      </c>
      <c r="G3" s="12" t="s">
        <v>14</v>
      </c>
      <c r="H3" s="12"/>
      <c r="I3" s="12"/>
      <c r="J3" s="12"/>
      <c r="K3" s="12"/>
      <c r="L3" s="12"/>
      <c r="M3" s="13"/>
    </row>
    <row r="4" spans="1:114" x14ac:dyDescent="0.25">
      <c r="A4" s="12"/>
      <c r="B4" s="12" t="s">
        <v>12</v>
      </c>
      <c r="C4" s="12" t="s">
        <v>39</v>
      </c>
      <c r="D4" s="12"/>
      <c r="E4" s="12"/>
      <c r="F4" s="12" t="s">
        <v>15</v>
      </c>
      <c r="G4" s="12" t="s">
        <v>10</v>
      </c>
      <c r="H4" s="12"/>
      <c r="I4" s="12"/>
      <c r="J4" s="12"/>
      <c r="K4" s="12"/>
      <c r="L4" s="12"/>
      <c r="M4" s="13"/>
    </row>
    <row r="5" spans="1:114" x14ac:dyDescent="0.25">
      <c r="A5" s="12"/>
      <c r="B5" s="12" t="s">
        <v>18</v>
      </c>
      <c r="C5" s="12" t="s">
        <v>18</v>
      </c>
      <c r="D5" s="12"/>
      <c r="E5" s="12"/>
      <c r="F5" s="12"/>
      <c r="G5" s="12"/>
      <c r="H5" s="12"/>
      <c r="I5" s="12"/>
      <c r="J5" s="12"/>
      <c r="K5" s="12"/>
      <c r="L5" s="12"/>
      <c r="M5" s="13"/>
    </row>
    <row r="6" spans="1:114" x14ac:dyDescent="0.25">
      <c r="A6" s="12"/>
      <c r="B6" s="12" t="s">
        <v>22</v>
      </c>
      <c r="C6" s="12" t="s">
        <v>22</v>
      </c>
      <c r="D6" s="12"/>
      <c r="E6" s="12">
        <v>1</v>
      </c>
      <c r="F6" s="12" t="str">
        <f>IF(E3=1,"East","North")</f>
        <v>East</v>
      </c>
      <c r="G6" s="12"/>
      <c r="H6" s="12"/>
      <c r="I6" s="12"/>
      <c r="J6" s="12"/>
      <c r="K6" s="12"/>
      <c r="L6" s="12"/>
      <c r="M6" s="13"/>
    </row>
    <row r="7" spans="1:114" x14ac:dyDescent="0.25">
      <c r="A7" s="12"/>
      <c r="B7" s="12" t="s">
        <v>17</v>
      </c>
      <c r="C7" s="12" t="s">
        <v>64</v>
      </c>
      <c r="D7" s="12"/>
      <c r="E7" s="12"/>
      <c r="F7" s="12" t="str">
        <f>IF(E3=1,"West","South")</f>
        <v>West</v>
      </c>
      <c r="G7" s="12"/>
      <c r="H7" s="12"/>
      <c r="I7" s="12"/>
      <c r="J7" s="12"/>
      <c r="K7" s="12"/>
      <c r="L7" s="12"/>
      <c r="M7" s="13"/>
    </row>
    <row r="8" spans="1:114" x14ac:dyDescent="0.25">
      <c r="A8" s="12"/>
      <c r="B8" s="12" t="s">
        <v>23</v>
      </c>
      <c r="C8" s="12" t="s">
        <v>73</v>
      </c>
      <c r="D8" s="12"/>
      <c r="E8" s="12"/>
      <c r="F8" s="12"/>
      <c r="G8" s="12"/>
      <c r="H8" s="12"/>
      <c r="I8" s="12"/>
      <c r="J8" s="12"/>
      <c r="K8" s="12"/>
      <c r="L8" s="12"/>
      <c r="M8" s="13"/>
    </row>
    <row r="9" spans="1:114" x14ac:dyDescent="0.25">
      <c r="A9" s="12"/>
      <c r="B9" s="12" t="s">
        <v>107</v>
      </c>
      <c r="C9" s="12" t="s">
        <v>82</v>
      </c>
      <c r="D9" s="12"/>
      <c r="E9" s="12">
        <v>1</v>
      </c>
      <c r="F9" s="12" t="s">
        <v>1</v>
      </c>
      <c r="G9" s="12" t="str">
        <f>"Distance " &amp;INDEX(F6:F7,E6)&amp;" of Surface Street - PM2.5 annual average"</f>
        <v>Distance East of Surface Street - PM2.5 annual average</v>
      </c>
      <c r="H9" s="12"/>
      <c r="I9" s="12"/>
      <c r="J9" s="12"/>
      <c r="K9" s="12"/>
      <c r="L9" s="12"/>
      <c r="M9" s="13"/>
    </row>
    <row r="10" spans="1:114" x14ac:dyDescent="0.25">
      <c r="A10" s="12"/>
      <c r="B10" s="12" t="s">
        <v>24</v>
      </c>
      <c r="C10" s="12" t="s">
        <v>24</v>
      </c>
      <c r="D10" s="12"/>
      <c r="E10" s="12">
        <v>2</v>
      </c>
      <c r="F10" s="12" t="s">
        <v>6</v>
      </c>
      <c r="G10" s="12" t="str">
        <f>"Distance " &amp;INDEX(F6:F7,E6)&amp;" of Surface Street - Cancer Risk (per million)"</f>
        <v>Distance East of Surface Street - Cancer Risk (per million)</v>
      </c>
      <c r="H10" s="15"/>
      <c r="I10" s="15"/>
      <c r="J10" s="15"/>
      <c r="K10" s="15"/>
      <c r="L10" s="15"/>
      <c r="M10" s="16"/>
    </row>
    <row r="11" spans="1:114" x14ac:dyDescent="0.25">
      <c r="A11" s="12"/>
      <c r="B11" s="12" t="s">
        <v>19</v>
      </c>
      <c r="C11" s="12" t="s">
        <v>19</v>
      </c>
      <c r="D11" s="12"/>
      <c r="E11" s="12"/>
      <c r="F11" s="12" t="s">
        <v>29</v>
      </c>
      <c r="G11" s="12" t="s">
        <v>20</v>
      </c>
      <c r="H11" s="12"/>
      <c r="I11" s="12"/>
      <c r="J11" s="12"/>
      <c r="K11" s="14" t="s">
        <v>113</v>
      </c>
      <c r="L11" s="12"/>
      <c r="M11" s="13"/>
    </row>
    <row r="12" spans="1:114" x14ac:dyDescent="0.25">
      <c r="A12" s="12"/>
      <c r="B12" s="12"/>
      <c r="C12" s="12"/>
      <c r="D12" s="12"/>
      <c r="E12" s="12"/>
      <c r="F12" s="12" t="s">
        <v>32</v>
      </c>
      <c r="G12" s="12" t="s">
        <v>21</v>
      </c>
      <c r="H12" s="12"/>
      <c r="I12" s="12"/>
      <c r="J12" s="12"/>
      <c r="K12" s="12" t="s">
        <v>111</v>
      </c>
      <c r="L12" s="12"/>
      <c r="M12" s="13"/>
    </row>
    <row r="13" spans="1:114" ht="17.25" x14ac:dyDescent="0.25">
      <c r="A13" s="12"/>
      <c r="B13" s="12" t="s">
        <v>13</v>
      </c>
      <c r="C13" s="12" t="str">
        <f>INDEX(C3:C11,A3)&amp;"-"&amp;INDEX(F11:F12,E9)&amp;"-"&amp;INDEX(F14:F17,E14)</f>
        <v>San.Francisco-PM2.5-E</v>
      </c>
      <c r="D13" s="12"/>
      <c r="E13" s="12"/>
      <c r="F13" s="12"/>
      <c r="G13" s="12"/>
      <c r="H13" s="12"/>
      <c r="I13" s="12"/>
      <c r="J13" s="12"/>
      <c r="K13" s="12" t="s">
        <v>160</v>
      </c>
      <c r="L13" s="12"/>
      <c r="M13" s="13"/>
    </row>
    <row r="14" spans="1:114" x14ac:dyDescent="0.25">
      <c r="A14" s="12"/>
      <c r="B14" s="12" t="s">
        <v>114</v>
      </c>
      <c r="C14" s="12" t="str">
        <f>INDEX(C3:C11,A3)&amp;"-"&amp;INDEX(F11:F12,E10)&amp;"-"&amp;INDEX(F14:F17,E14)</f>
        <v>San.Francisco-Risk-E</v>
      </c>
      <c r="D14" s="12"/>
      <c r="E14" s="12">
        <f>IF(E3=1,E3+E6-1,E3+E6)</f>
        <v>1</v>
      </c>
      <c r="F14" s="12" t="s">
        <v>4</v>
      </c>
      <c r="G14" s="12"/>
      <c r="H14" s="12"/>
      <c r="I14" s="12"/>
      <c r="J14" s="12"/>
      <c r="K14" s="12" t="s">
        <v>112</v>
      </c>
      <c r="L14" s="12"/>
      <c r="M14" s="13"/>
    </row>
    <row r="15" spans="1:114" x14ac:dyDescent="0.25">
      <c r="A15" s="12"/>
      <c r="C15" s="12"/>
      <c r="D15" s="12"/>
      <c r="E15" s="12"/>
      <c r="F15" s="12" t="s">
        <v>5</v>
      </c>
      <c r="G15" s="12"/>
      <c r="H15" s="12"/>
      <c r="I15" s="12"/>
      <c r="J15" s="12"/>
      <c r="K15" s="12"/>
      <c r="L15" s="12"/>
      <c r="M15" s="13"/>
    </row>
    <row r="16" spans="1:114" x14ac:dyDescent="0.25">
      <c r="A16" s="12"/>
      <c r="B16" s="12"/>
      <c r="C16" s="12"/>
      <c r="D16" s="12"/>
      <c r="E16" s="12"/>
      <c r="F16" s="12" t="s">
        <v>2</v>
      </c>
      <c r="G16" s="12"/>
      <c r="H16" s="12"/>
      <c r="I16" s="12"/>
      <c r="J16" s="12"/>
      <c r="K16" s="12"/>
      <c r="L16" s="12"/>
      <c r="M16" s="13"/>
    </row>
    <row r="17" spans="1:13" x14ac:dyDescent="0.25">
      <c r="A17" s="12"/>
      <c r="B17" s="12"/>
      <c r="C17" s="12"/>
      <c r="D17" s="12"/>
      <c r="E17" s="12"/>
      <c r="F17" s="12" t="s">
        <v>3</v>
      </c>
      <c r="G17" s="12"/>
      <c r="H17" s="12"/>
      <c r="I17" s="12"/>
      <c r="J17" s="12"/>
      <c r="K17" s="12"/>
      <c r="L17" s="12"/>
      <c r="M17" s="13"/>
    </row>
    <row r="18" spans="1:13" x14ac:dyDescent="0.25">
      <c r="A18" s="17"/>
      <c r="B18" s="18" t="s">
        <v>110</v>
      </c>
      <c r="C18" s="18">
        <f>MATCH('Screening Tables'!E32,database!F1:DA1,1)</f>
        <v>1</v>
      </c>
      <c r="D18" s="18"/>
      <c r="E18" s="18" t="s">
        <v>121</v>
      </c>
      <c r="F18" s="18"/>
      <c r="G18" s="18" t="s">
        <v>125</v>
      </c>
      <c r="H18" s="18"/>
      <c r="I18" s="18"/>
      <c r="J18" s="18" t="s">
        <v>130</v>
      </c>
      <c r="K18" s="18"/>
      <c r="L18" s="18"/>
    </row>
    <row r="19" spans="1:13" x14ac:dyDescent="0.25">
      <c r="A19" s="17"/>
      <c r="B19" s="18"/>
      <c r="C19" s="32"/>
      <c r="D19" s="18"/>
      <c r="E19" s="18" t="s">
        <v>122</v>
      </c>
      <c r="F19" s="18">
        <v>0.3</v>
      </c>
      <c r="G19" s="12">
        <f>INDEX(C33:D1023,MATCH(F19,D33:D1023,1)+1,1)</f>
        <v>19400</v>
      </c>
      <c r="H19" s="18"/>
      <c r="I19" s="18"/>
      <c r="J19" s="12" t="s">
        <v>11</v>
      </c>
      <c r="K19" s="18" t="s">
        <v>131</v>
      </c>
      <c r="L19" s="18">
        <v>2005</v>
      </c>
    </row>
    <row r="20" spans="1:13" x14ac:dyDescent="0.25">
      <c r="A20" s="19"/>
      <c r="B20" s="14" t="s">
        <v>115</v>
      </c>
      <c r="F20" s="14" t="s">
        <v>127</v>
      </c>
      <c r="J20" s="12" t="s">
        <v>39</v>
      </c>
      <c r="K20" s="14" t="s">
        <v>132</v>
      </c>
      <c r="L20" s="14">
        <v>2005</v>
      </c>
    </row>
    <row r="21" spans="1:13" x14ac:dyDescent="0.25">
      <c r="A21" s="19"/>
      <c r="B21" s="14" t="s">
        <v>116</v>
      </c>
      <c r="C21" s="14">
        <f>MOD('Screening Tables'!E32,10)</f>
        <v>0</v>
      </c>
      <c r="F21" s="14" t="s">
        <v>128</v>
      </c>
      <c r="J21" s="12" t="s">
        <v>18</v>
      </c>
      <c r="K21" s="14" t="s">
        <v>133</v>
      </c>
      <c r="L21" s="14">
        <v>2005</v>
      </c>
    </row>
    <row r="22" spans="1:13" x14ac:dyDescent="0.25">
      <c r="A22" s="19"/>
      <c r="B22" s="12" t="s">
        <v>119</v>
      </c>
      <c r="C22" s="12"/>
      <c r="D22" s="12"/>
      <c r="F22" s="14" t="s">
        <v>129</v>
      </c>
      <c r="H22" s="12"/>
      <c r="I22" s="12"/>
      <c r="J22" s="12" t="s">
        <v>22</v>
      </c>
      <c r="K22" s="14" t="s">
        <v>134</v>
      </c>
      <c r="L22" s="14">
        <v>2005</v>
      </c>
    </row>
    <row r="23" spans="1:13" x14ac:dyDescent="0.25">
      <c r="B23" s="14" t="s">
        <v>120</v>
      </c>
      <c r="C23" s="14">
        <f>VLOOKUP(parameters!C13,database!E2:DA73,parameters!C18+1,FALSE)*'Screening Tables'!E34/10^4</f>
        <v>0.30980000000000002</v>
      </c>
      <c r="E23" s="14" t="s">
        <v>123</v>
      </c>
      <c r="F23" s="14">
        <v>10</v>
      </c>
      <c r="G23" s="14">
        <f>INDEX(C33:E1023,MATCH(F23,E33:E1023,1)+1,1)</f>
        <v>25200</v>
      </c>
      <c r="J23" s="12" t="s">
        <v>64</v>
      </c>
      <c r="K23" s="14" t="s">
        <v>135</v>
      </c>
      <c r="L23" s="14">
        <v>2005</v>
      </c>
    </row>
    <row r="24" spans="1:13" x14ac:dyDescent="0.25">
      <c r="B24" s="14" t="s">
        <v>117</v>
      </c>
      <c r="C24" s="14">
        <f>IF('Screening Tables'!E32&lt;&gt;1000,VLOOKUP(parameters!C13,database!E2:DA73,parameters!C18+2,FALSE)*'Screening Tables'!E34/10^4,0)</f>
        <v>0.2828</v>
      </c>
      <c r="J24" s="12" t="s">
        <v>73</v>
      </c>
      <c r="K24" s="14" t="s">
        <v>136</v>
      </c>
      <c r="L24" s="14">
        <v>2005</v>
      </c>
    </row>
    <row r="25" spans="1:13" x14ac:dyDescent="0.25">
      <c r="B25" s="14" t="s">
        <v>118</v>
      </c>
      <c r="C25" s="14">
        <f>(C24-C23)*C21/10</f>
        <v>0</v>
      </c>
      <c r="J25" s="12" t="s">
        <v>82</v>
      </c>
      <c r="K25" s="14" t="s">
        <v>137</v>
      </c>
      <c r="L25" s="14">
        <v>1997</v>
      </c>
    </row>
    <row r="26" spans="1:13" x14ac:dyDescent="0.25">
      <c r="B26" s="12" t="s">
        <v>126</v>
      </c>
      <c r="C26" s="12"/>
      <c r="J26" s="12" t="s">
        <v>24</v>
      </c>
      <c r="K26" s="14" t="s">
        <v>138</v>
      </c>
      <c r="L26" s="14">
        <v>2005</v>
      </c>
    </row>
    <row r="27" spans="1:13" x14ac:dyDescent="0.25">
      <c r="B27" s="14" t="s">
        <v>120</v>
      </c>
      <c r="C27" s="14">
        <f>VLOOKUP(parameters!C14,database!E2:DA73,parameters!C18+1,FALSE)*'Screening Tables'!E34/10^4</f>
        <v>7.968</v>
      </c>
      <c r="J27" s="12" t="s">
        <v>19</v>
      </c>
      <c r="K27" s="14" t="s">
        <v>139</v>
      </c>
      <c r="L27" s="14">
        <v>2005</v>
      </c>
    </row>
    <row r="28" spans="1:13" x14ac:dyDescent="0.25">
      <c r="B28" s="14" t="s">
        <v>117</v>
      </c>
      <c r="C28" s="14">
        <f>IF('Screening Tables'!E32&lt;&gt;1000,VLOOKUP(parameters!C14,database!E2:DA73,parameters!C18+2,FALSE)*'Screening Tables'!E34/10^4,0)</f>
        <v>7.2759999999999998</v>
      </c>
    </row>
    <row r="29" spans="1:13" x14ac:dyDescent="0.25">
      <c r="B29" s="14" t="s">
        <v>118</v>
      </c>
      <c r="C29" s="14">
        <f>(C28-C27)*C21/10</f>
        <v>0</v>
      </c>
    </row>
    <row r="31" spans="1:13" x14ac:dyDescent="0.25">
      <c r="J31" s="14" t="s">
        <v>0</v>
      </c>
      <c r="K31" s="14" t="s">
        <v>7</v>
      </c>
      <c r="L31" s="14" t="s">
        <v>140</v>
      </c>
      <c r="M31" s="14" t="s">
        <v>141</v>
      </c>
    </row>
    <row r="32" spans="1:13" x14ac:dyDescent="0.25">
      <c r="B32" s="14" t="s">
        <v>124</v>
      </c>
      <c r="C32" s="14" t="s">
        <v>125</v>
      </c>
      <c r="D32" s="14" t="s">
        <v>122</v>
      </c>
      <c r="E32" s="14" t="s">
        <v>32</v>
      </c>
      <c r="J32" s="14">
        <v>1</v>
      </c>
      <c r="K32" s="14" t="s">
        <v>142</v>
      </c>
      <c r="L32" s="14">
        <v>1.8965873447821E-2</v>
      </c>
      <c r="M32" s="14">
        <v>2.0954836878678999E-2</v>
      </c>
    </row>
    <row r="33" spans="2:102" x14ac:dyDescent="0.25">
      <c r="B33" s="14">
        <v>2</v>
      </c>
      <c r="C33" s="14">
        <v>1000</v>
      </c>
      <c r="D33" s="14">
        <f>($C$23+$C$25)/'Screening Tables'!$E$34*C33</f>
        <v>1.5490000000000002E-2</v>
      </c>
      <c r="E33" s="14">
        <f>($C$27+$C$29)/'Screening Tables'!$E$34*C33</f>
        <v>0.39839999999999998</v>
      </c>
      <c r="J33" s="14">
        <v>2</v>
      </c>
      <c r="K33" s="14" t="s">
        <v>143</v>
      </c>
      <c r="L33" s="14">
        <v>1.8413173009754001E-2</v>
      </c>
      <c r="M33" s="14">
        <v>2.10958821609732E-2</v>
      </c>
    </row>
    <row r="34" spans="2:102" x14ac:dyDescent="0.25">
      <c r="B34" s="14">
        <f>B33+1</f>
        <v>3</v>
      </c>
      <c r="C34" s="14">
        <f>C33+100</f>
        <v>1100</v>
      </c>
      <c r="D34" s="14">
        <f>($C$23+$C$25)/'Screening Tables'!$E$34*C34</f>
        <v>1.7039000000000002E-2</v>
      </c>
      <c r="E34" s="14">
        <f>($C$27+$C$29)/'Screening Tables'!$E$34*C34</f>
        <v>0.43823999999999996</v>
      </c>
      <c r="J34" s="14">
        <v>3</v>
      </c>
      <c r="K34" s="14" t="s">
        <v>144</v>
      </c>
      <c r="L34" s="14">
        <v>1.6854555089102601E-2</v>
      </c>
      <c r="M34" s="14">
        <v>1.27465084973192E-2</v>
      </c>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row>
    <row r="35" spans="2:102" x14ac:dyDescent="0.25">
      <c r="B35" s="14">
        <f t="shared" ref="B35:B98" si="0">B34+1</f>
        <v>4</v>
      </c>
      <c r="C35" s="14">
        <f t="shared" ref="C35:C98" si="1">C34+100</f>
        <v>1200</v>
      </c>
      <c r="D35" s="14">
        <f>($C$23+$C$25)/'Screening Tables'!$E$34*C35</f>
        <v>1.8588000000000004E-2</v>
      </c>
      <c r="E35" s="14">
        <f>($C$27+$C$29)/'Screening Tables'!$E$34*C35</f>
        <v>0.47807999999999995</v>
      </c>
      <c r="J35" s="14">
        <v>4</v>
      </c>
      <c r="K35" s="14" t="s">
        <v>145</v>
      </c>
      <c r="L35" s="14">
        <v>1.7850369195300302E-2</v>
      </c>
      <c r="M35" s="14">
        <v>1.0381018831921199E-2</v>
      </c>
    </row>
    <row r="36" spans="2:102" x14ac:dyDescent="0.25">
      <c r="B36" s="14">
        <f t="shared" si="0"/>
        <v>5</v>
      </c>
      <c r="C36" s="14">
        <f t="shared" si="1"/>
        <v>1300</v>
      </c>
      <c r="D36" s="14">
        <f>($C$23+$C$25)/'Screening Tables'!$E$34*C36</f>
        <v>2.0137000000000002E-2</v>
      </c>
      <c r="E36" s="14">
        <f>($C$27+$C$29)/'Screening Tables'!$E$34*C36</f>
        <v>0.51791999999999994</v>
      </c>
      <c r="J36" s="14">
        <v>5</v>
      </c>
      <c r="K36" s="14" t="s">
        <v>146</v>
      </c>
      <c r="L36" s="14">
        <v>1.45549678293931E-2</v>
      </c>
      <c r="M36" s="14">
        <v>2.9132096425043101E-2</v>
      </c>
    </row>
    <row r="37" spans="2:102" x14ac:dyDescent="0.25">
      <c r="B37" s="14">
        <f t="shared" si="0"/>
        <v>6</v>
      </c>
      <c r="C37" s="14">
        <f t="shared" si="1"/>
        <v>1400</v>
      </c>
      <c r="D37" s="14">
        <f>($C$23+$C$25)/'Screening Tables'!$E$34*C37</f>
        <v>2.1686000000000004E-2</v>
      </c>
      <c r="E37" s="14">
        <f>($C$27+$C$29)/'Screening Tables'!$E$34*C37</f>
        <v>0.55775999999999992</v>
      </c>
      <c r="J37" s="14">
        <v>6</v>
      </c>
      <c r="K37" s="14" t="s">
        <v>147</v>
      </c>
      <c r="L37" s="14">
        <v>1.8032710783655901E-2</v>
      </c>
      <c r="M37" s="14">
        <v>2.7535094271017801E-2</v>
      </c>
    </row>
    <row r="38" spans="2:102" x14ac:dyDescent="0.25">
      <c r="B38" s="14">
        <f t="shared" si="0"/>
        <v>7</v>
      </c>
      <c r="C38" s="14">
        <f t="shared" si="1"/>
        <v>1500</v>
      </c>
      <c r="D38" s="14">
        <f>($C$23+$C$25)/'Screening Tables'!$E$34*C38</f>
        <v>2.3235000000000002E-2</v>
      </c>
      <c r="E38" s="14">
        <f>($C$27+$C$29)/'Screening Tables'!$E$34*C38</f>
        <v>0.59760000000000002</v>
      </c>
      <c r="J38" s="14">
        <v>7</v>
      </c>
      <c r="K38" s="14" t="s">
        <v>148</v>
      </c>
      <c r="L38" s="14">
        <v>2.1133324753607199E-2</v>
      </c>
      <c r="M38" s="14">
        <v>2.0915029920401701E-2</v>
      </c>
    </row>
    <row r="39" spans="2:102" x14ac:dyDescent="0.25">
      <c r="B39" s="14">
        <f t="shared" si="0"/>
        <v>8</v>
      </c>
      <c r="C39" s="14">
        <f t="shared" si="1"/>
        <v>1600</v>
      </c>
      <c r="D39" s="14">
        <f>($C$23+$C$25)/'Screening Tables'!$E$34*C39</f>
        <v>2.4784000000000004E-2</v>
      </c>
      <c r="E39" s="14">
        <f>($C$27+$C$29)/'Screening Tables'!$E$34*C39</f>
        <v>0.63744000000000001</v>
      </c>
      <c r="J39" s="14">
        <v>8</v>
      </c>
      <c r="K39" s="14" t="s">
        <v>149</v>
      </c>
      <c r="L39" s="14">
        <v>2.11086657367421E-2</v>
      </c>
      <c r="M39" s="14">
        <v>1.89404848579935E-2</v>
      </c>
    </row>
    <row r="40" spans="2:102" x14ac:dyDescent="0.25">
      <c r="B40" s="14">
        <f t="shared" si="0"/>
        <v>9</v>
      </c>
      <c r="C40" s="14">
        <f t="shared" si="1"/>
        <v>1700</v>
      </c>
      <c r="D40" s="14">
        <f>($C$23+$C$25)/'Screening Tables'!$E$34*C40</f>
        <v>2.6333000000000006E-2</v>
      </c>
      <c r="E40" s="14">
        <f>($C$27+$C$29)/'Screening Tables'!$E$34*C40</f>
        <v>0.67727999999999999</v>
      </c>
      <c r="J40" s="14">
        <v>9</v>
      </c>
      <c r="K40" s="14" t="s">
        <v>150</v>
      </c>
      <c r="L40" s="14">
        <v>1.8781916519779101E-2</v>
      </c>
      <c r="M40" s="14">
        <v>1.1470756138657799E-2</v>
      </c>
    </row>
    <row r="41" spans="2:102" x14ac:dyDescent="0.25">
      <c r="B41" s="14">
        <f t="shared" si="0"/>
        <v>10</v>
      </c>
      <c r="C41" s="14">
        <f t="shared" si="1"/>
        <v>1800</v>
      </c>
      <c r="D41" s="14">
        <f>($C$23+$C$25)/'Screening Tables'!$E$34*C41</f>
        <v>2.7882000000000004E-2</v>
      </c>
      <c r="E41" s="14">
        <f>($C$27+$C$29)/'Screening Tables'!$E$34*C41</f>
        <v>0.71711999999999998</v>
      </c>
      <c r="J41" s="14">
        <v>10</v>
      </c>
      <c r="K41" s="14" t="s">
        <v>151</v>
      </c>
      <c r="L41" s="14">
        <v>1.8868602243919601E-2</v>
      </c>
      <c r="M41" s="14">
        <v>1.45540185352711E-2</v>
      </c>
    </row>
    <row r="42" spans="2:102" x14ac:dyDescent="0.25">
      <c r="B42" s="14">
        <f t="shared" si="0"/>
        <v>11</v>
      </c>
      <c r="C42" s="14">
        <f t="shared" si="1"/>
        <v>1900</v>
      </c>
      <c r="D42" s="14">
        <f>($C$23+$C$25)/'Screening Tables'!$E$34*C42</f>
        <v>2.9431000000000006E-2</v>
      </c>
      <c r="E42" s="14">
        <f>($C$27+$C$29)/'Screening Tables'!$E$34*C42</f>
        <v>0.75695999999999997</v>
      </c>
      <c r="J42" s="14">
        <v>11</v>
      </c>
      <c r="K42" s="14" t="s">
        <v>152</v>
      </c>
      <c r="L42" s="14">
        <v>1.9193215672905401E-2</v>
      </c>
      <c r="M42" s="14">
        <v>2.1194722802758099E-2</v>
      </c>
    </row>
    <row r="43" spans="2:102" x14ac:dyDescent="0.25">
      <c r="B43" s="14">
        <f t="shared" si="0"/>
        <v>12</v>
      </c>
      <c r="C43" s="14">
        <f t="shared" si="1"/>
        <v>2000</v>
      </c>
      <c r="D43" s="14">
        <f>($C$23+$C$25)/'Screening Tables'!$E$34*C43</f>
        <v>3.0980000000000004E-2</v>
      </c>
      <c r="E43" s="14">
        <f>($C$27+$C$29)/'Screening Tables'!$E$34*C43</f>
        <v>0.79679999999999995</v>
      </c>
      <c r="J43" s="14">
        <v>12</v>
      </c>
      <c r="K43" s="14" t="s">
        <v>153</v>
      </c>
      <c r="L43" s="14">
        <v>1.8889991001176699E-2</v>
      </c>
      <c r="M43" s="14">
        <v>1.5719104806838399E-2</v>
      </c>
    </row>
    <row r="44" spans="2:102" x14ac:dyDescent="0.25">
      <c r="B44" s="14">
        <f t="shared" si="0"/>
        <v>13</v>
      </c>
      <c r="C44" s="14">
        <f t="shared" si="1"/>
        <v>2100</v>
      </c>
      <c r="D44" s="14">
        <f>($C$23+$C$25)/'Screening Tables'!$E$34*C44</f>
        <v>3.2529000000000002E-2</v>
      </c>
      <c r="E44" s="14">
        <f>($C$27+$C$29)/'Screening Tables'!$E$34*C44</f>
        <v>0.83663999999999994</v>
      </c>
      <c r="J44" s="14">
        <v>13</v>
      </c>
      <c r="K44" s="14" t="s">
        <v>154</v>
      </c>
      <c r="L44" s="14">
        <v>1.8750998429807202E-2</v>
      </c>
      <c r="M44" s="14">
        <v>2.1826902239078901E-2</v>
      </c>
    </row>
    <row r="45" spans="2:102" x14ac:dyDescent="0.25">
      <c r="B45" s="14">
        <f t="shared" si="0"/>
        <v>14</v>
      </c>
      <c r="C45" s="14">
        <f t="shared" si="1"/>
        <v>2200</v>
      </c>
      <c r="D45" s="14">
        <f>($C$23+$C$25)/'Screening Tables'!$E$34*C45</f>
        <v>3.4078000000000004E-2</v>
      </c>
      <c r="E45" s="14">
        <f>($C$27+$C$29)/'Screening Tables'!$E$34*C45</f>
        <v>0.87647999999999993</v>
      </c>
      <c r="J45" s="14">
        <v>14</v>
      </c>
      <c r="K45" s="14" t="s">
        <v>155</v>
      </c>
      <c r="L45" s="14">
        <v>1.9087554117879602E-2</v>
      </c>
      <c r="M45" s="14">
        <v>1.65686937005005E-2</v>
      </c>
    </row>
    <row r="46" spans="2:102" x14ac:dyDescent="0.25">
      <c r="B46" s="14">
        <f t="shared" si="0"/>
        <v>15</v>
      </c>
      <c r="C46" s="14">
        <f t="shared" si="1"/>
        <v>2300</v>
      </c>
      <c r="D46" s="14">
        <f>($C$23+$C$25)/'Screening Tables'!$E$34*C46</f>
        <v>3.5627000000000006E-2</v>
      </c>
      <c r="E46" s="14">
        <f>($C$27+$C$29)/'Screening Tables'!$E$34*C46</f>
        <v>0.91631999999999991</v>
      </c>
      <c r="J46" s="14">
        <v>15</v>
      </c>
      <c r="K46" s="14" t="s">
        <v>156</v>
      </c>
      <c r="L46" s="14">
        <v>1.8129924874484098E-2</v>
      </c>
      <c r="M46" s="14">
        <v>1.8058024936669099E-2</v>
      </c>
    </row>
    <row r="47" spans="2:102" x14ac:dyDescent="0.25">
      <c r="B47" s="14">
        <f t="shared" si="0"/>
        <v>16</v>
      </c>
      <c r="C47" s="14">
        <f t="shared" si="1"/>
        <v>2400</v>
      </c>
      <c r="D47" s="14">
        <f>($C$23+$C$25)/'Screening Tables'!$E$34*C47</f>
        <v>3.7176000000000008E-2</v>
      </c>
      <c r="E47" s="14">
        <f>($C$27+$C$29)/'Screening Tables'!$E$34*C47</f>
        <v>0.9561599999999999</v>
      </c>
      <c r="J47" s="14">
        <v>16</v>
      </c>
      <c r="K47" s="14" t="s">
        <v>157</v>
      </c>
      <c r="L47" s="14">
        <v>1.9210142251105101E-2</v>
      </c>
      <c r="M47" s="14">
        <v>2.0965891412222801E-2</v>
      </c>
    </row>
    <row r="48" spans="2:102" x14ac:dyDescent="0.25">
      <c r="B48" s="14">
        <f t="shared" si="0"/>
        <v>17</v>
      </c>
      <c r="C48" s="14">
        <f t="shared" si="1"/>
        <v>2500</v>
      </c>
      <c r="D48" s="14">
        <f>($C$23+$C$25)/'Screening Tables'!$E$34*C48</f>
        <v>3.8725000000000009E-2</v>
      </c>
      <c r="E48" s="14">
        <f>($C$27+$C$29)/'Screening Tables'!$E$34*C48</f>
        <v>0.996</v>
      </c>
      <c r="J48" s="14">
        <v>17</v>
      </c>
      <c r="K48" s="14" t="s">
        <v>159</v>
      </c>
      <c r="L48" s="14">
        <v>1.9608160136659E-2</v>
      </c>
      <c r="M48" s="14">
        <v>2.0767155241709901E-2</v>
      </c>
    </row>
    <row r="49" spans="2:13" x14ac:dyDescent="0.25">
      <c r="B49" s="14">
        <f t="shared" si="0"/>
        <v>18</v>
      </c>
      <c r="C49" s="14">
        <f t="shared" si="1"/>
        <v>2600</v>
      </c>
      <c r="D49" s="14">
        <f>($C$23+$C$25)/'Screening Tables'!$E$34*C49</f>
        <v>4.0274000000000004E-2</v>
      </c>
      <c r="E49" s="14">
        <f>($C$27+$C$29)/'Screening Tables'!$E$34*C49</f>
        <v>1.0358399999999999</v>
      </c>
      <c r="J49" s="14">
        <v>18</v>
      </c>
      <c r="K49" s="14" t="s">
        <v>158</v>
      </c>
      <c r="L49" s="14">
        <v>1.98231123980291E-2</v>
      </c>
      <c r="M49" s="14">
        <v>2.1119492370511701E-2</v>
      </c>
    </row>
    <row r="50" spans="2:13" x14ac:dyDescent="0.25">
      <c r="B50" s="14">
        <f t="shared" si="0"/>
        <v>19</v>
      </c>
      <c r="C50" s="14">
        <f t="shared" si="1"/>
        <v>2700</v>
      </c>
      <c r="D50" s="14">
        <f>($C$23+$C$25)/'Screening Tables'!$E$34*C50</f>
        <v>4.1823000000000006E-2</v>
      </c>
      <c r="E50" s="14">
        <f>($C$27+$C$29)/'Screening Tables'!$E$34*C50</f>
        <v>1.07568</v>
      </c>
    </row>
    <row r="51" spans="2:13" x14ac:dyDescent="0.25">
      <c r="B51" s="14">
        <f t="shared" si="0"/>
        <v>20</v>
      </c>
      <c r="C51" s="14">
        <f t="shared" si="1"/>
        <v>2800</v>
      </c>
      <c r="D51" s="14">
        <f>($C$23+$C$25)/'Screening Tables'!$E$34*C51</f>
        <v>4.3372000000000008E-2</v>
      </c>
      <c r="E51" s="14">
        <f>($C$27+$C$29)/'Screening Tables'!$E$34*C51</f>
        <v>1.1155199999999998</v>
      </c>
    </row>
    <row r="52" spans="2:13" x14ac:dyDescent="0.25">
      <c r="B52" s="14">
        <f t="shared" si="0"/>
        <v>21</v>
      </c>
      <c r="C52" s="14">
        <f t="shared" si="1"/>
        <v>2900</v>
      </c>
      <c r="D52" s="14">
        <f>($C$23+$C$25)/'Screening Tables'!$E$34*C52</f>
        <v>4.492100000000001E-2</v>
      </c>
      <c r="E52" s="14">
        <f>($C$27+$C$29)/'Screening Tables'!$E$34*C52</f>
        <v>1.1553599999999999</v>
      </c>
    </row>
    <row r="53" spans="2:13" x14ac:dyDescent="0.25">
      <c r="B53" s="14">
        <f t="shared" si="0"/>
        <v>22</v>
      </c>
      <c r="C53" s="14">
        <f t="shared" si="1"/>
        <v>3000</v>
      </c>
      <c r="D53" s="14">
        <f>($C$23+$C$25)/'Screening Tables'!$E$34*C53</f>
        <v>4.6470000000000004E-2</v>
      </c>
      <c r="E53" s="14">
        <f>($C$27+$C$29)/'Screening Tables'!$E$34*C53</f>
        <v>1.1952</v>
      </c>
    </row>
    <row r="54" spans="2:13" x14ac:dyDescent="0.25">
      <c r="B54" s="14">
        <f t="shared" si="0"/>
        <v>23</v>
      </c>
      <c r="C54" s="14">
        <f t="shared" si="1"/>
        <v>3100</v>
      </c>
      <c r="D54" s="14">
        <f>($C$23+$C$25)/'Screening Tables'!$E$34*C54</f>
        <v>4.8019000000000006E-2</v>
      </c>
      <c r="E54" s="14">
        <f>($C$27+$C$29)/'Screening Tables'!$E$34*C54</f>
        <v>1.2350399999999999</v>
      </c>
    </row>
    <row r="55" spans="2:13" x14ac:dyDescent="0.25">
      <c r="B55" s="14">
        <f t="shared" si="0"/>
        <v>24</v>
      </c>
      <c r="C55" s="14">
        <f t="shared" si="1"/>
        <v>3200</v>
      </c>
      <c r="D55" s="14">
        <f>($C$23+$C$25)/'Screening Tables'!$E$34*C55</f>
        <v>4.9568000000000008E-2</v>
      </c>
      <c r="E55" s="14">
        <f>($C$27+$C$29)/'Screening Tables'!$E$34*C55</f>
        <v>1.27488</v>
      </c>
    </row>
    <row r="56" spans="2:13" x14ac:dyDescent="0.25">
      <c r="B56" s="14">
        <f t="shared" si="0"/>
        <v>25</v>
      </c>
      <c r="C56" s="14">
        <f t="shared" si="1"/>
        <v>3300</v>
      </c>
      <c r="D56" s="14">
        <f>($C$23+$C$25)/'Screening Tables'!$E$34*C56</f>
        <v>5.111700000000001E-2</v>
      </c>
      <c r="E56" s="14">
        <f>($C$27+$C$29)/'Screening Tables'!$E$34*C56</f>
        <v>1.3147199999999999</v>
      </c>
    </row>
    <row r="57" spans="2:13" x14ac:dyDescent="0.25">
      <c r="B57" s="14">
        <f t="shared" si="0"/>
        <v>26</v>
      </c>
      <c r="C57" s="14">
        <f t="shared" si="1"/>
        <v>3400</v>
      </c>
      <c r="D57" s="14">
        <f>($C$23+$C$25)/'Screening Tables'!$E$34*C57</f>
        <v>5.2666000000000011E-2</v>
      </c>
      <c r="E57" s="14">
        <f>($C$27+$C$29)/'Screening Tables'!$E$34*C57</f>
        <v>1.35456</v>
      </c>
    </row>
    <row r="58" spans="2:13" x14ac:dyDescent="0.25">
      <c r="B58" s="14">
        <f t="shared" si="0"/>
        <v>27</v>
      </c>
      <c r="C58" s="14">
        <f t="shared" si="1"/>
        <v>3500</v>
      </c>
      <c r="D58" s="14">
        <f>($C$23+$C$25)/'Screening Tables'!$E$34*C58</f>
        <v>5.4215000000000006E-2</v>
      </c>
      <c r="E58" s="14">
        <f>($C$27+$C$29)/'Screening Tables'!$E$34*C58</f>
        <v>1.3943999999999999</v>
      </c>
    </row>
    <row r="59" spans="2:13" x14ac:dyDescent="0.25">
      <c r="B59" s="14">
        <f t="shared" si="0"/>
        <v>28</v>
      </c>
      <c r="C59" s="14">
        <f t="shared" si="1"/>
        <v>3600</v>
      </c>
      <c r="D59" s="14">
        <f>($C$23+$C$25)/'Screening Tables'!$E$34*C59</f>
        <v>5.5764000000000008E-2</v>
      </c>
      <c r="E59" s="14">
        <f>($C$27+$C$29)/'Screening Tables'!$E$34*C59</f>
        <v>1.43424</v>
      </c>
    </row>
    <row r="60" spans="2:13" x14ac:dyDescent="0.25">
      <c r="B60" s="14">
        <f t="shared" si="0"/>
        <v>29</v>
      </c>
      <c r="C60" s="14">
        <f t="shared" si="1"/>
        <v>3700</v>
      </c>
      <c r="D60" s="14">
        <f>($C$23+$C$25)/'Screening Tables'!$E$34*C60</f>
        <v>5.731300000000001E-2</v>
      </c>
      <c r="E60" s="14">
        <f>($C$27+$C$29)/'Screening Tables'!$E$34*C60</f>
        <v>1.4740799999999998</v>
      </c>
    </row>
    <row r="61" spans="2:13" x14ac:dyDescent="0.25">
      <c r="B61" s="14">
        <f t="shared" si="0"/>
        <v>30</v>
      </c>
      <c r="C61" s="14">
        <f t="shared" si="1"/>
        <v>3800</v>
      </c>
      <c r="D61" s="14">
        <f>($C$23+$C$25)/'Screening Tables'!$E$34*C61</f>
        <v>5.8862000000000012E-2</v>
      </c>
      <c r="E61" s="14">
        <f>($C$27+$C$29)/'Screening Tables'!$E$34*C61</f>
        <v>1.5139199999999999</v>
      </c>
    </row>
    <row r="62" spans="2:13" x14ac:dyDescent="0.25">
      <c r="B62" s="14">
        <f t="shared" si="0"/>
        <v>31</v>
      </c>
      <c r="C62" s="14">
        <f t="shared" si="1"/>
        <v>3900</v>
      </c>
      <c r="D62" s="14">
        <f>($C$23+$C$25)/'Screening Tables'!$E$34*C62</f>
        <v>6.0411000000000006E-2</v>
      </c>
      <c r="E62" s="14">
        <f>($C$27+$C$29)/'Screening Tables'!$E$34*C62</f>
        <v>1.55376</v>
      </c>
    </row>
    <row r="63" spans="2:13" x14ac:dyDescent="0.25">
      <c r="B63" s="14">
        <f t="shared" si="0"/>
        <v>32</v>
      </c>
      <c r="C63" s="14">
        <f t="shared" si="1"/>
        <v>4000</v>
      </c>
      <c r="D63" s="14">
        <f>($C$23+$C$25)/'Screening Tables'!$E$34*C63</f>
        <v>6.1960000000000008E-2</v>
      </c>
      <c r="E63" s="14">
        <f>($C$27+$C$29)/'Screening Tables'!$E$34*C63</f>
        <v>1.5935999999999999</v>
      </c>
    </row>
    <row r="64" spans="2:13" x14ac:dyDescent="0.25">
      <c r="B64" s="14">
        <f t="shared" si="0"/>
        <v>33</v>
      </c>
      <c r="C64" s="14">
        <f t="shared" si="1"/>
        <v>4100</v>
      </c>
      <c r="D64" s="14">
        <f>($C$23+$C$25)/'Screening Tables'!$E$34*C64</f>
        <v>6.350900000000001E-2</v>
      </c>
      <c r="E64" s="14">
        <f>($C$27+$C$29)/'Screening Tables'!$E$34*C64</f>
        <v>1.63344</v>
      </c>
    </row>
    <row r="65" spans="2:5" x14ac:dyDescent="0.25">
      <c r="B65" s="14">
        <f t="shared" si="0"/>
        <v>34</v>
      </c>
      <c r="C65" s="14">
        <f t="shared" si="1"/>
        <v>4200</v>
      </c>
      <c r="D65" s="14">
        <f>($C$23+$C$25)/'Screening Tables'!$E$34*C65</f>
        <v>6.5058000000000005E-2</v>
      </c>
      <c r="E65" s="14">
        <f>($C$27+$C$29)/'Screening Tables'!$E$34*C65</f>
        <v>1.6732799999999999</v>
      </c>
    </row>
    <row r="66" spans="2:5" x14ac:dyDescent="0.25">
      <c r="B66" s="14">
        <f t="shared" si="0"/>
        <v>35</v>
      </c>
      <c r="C66" s="14">
        <f t="shared" si="1"/>
        <v>4300</v>
      </c>
      <c r="D66" s="14">
        <f>($C$23+$C$25)/'Screening Tables'!$E$34*C66</f>
        <v>6.6607000000000013E-2</v>
      </c>
      <c r="E66" s="14">
        <f>($C$27+$C$29)/'Screening Tables'!$E$34*C66</f>
        <v>1.71312</v>
      </c>
    </row>
    <row r="67" spans="2:5" x14ac:dyDescent="0.25">
      <c r="B67" s="14">
        <f t="shared" si="0"/>
        <v>36</v>
      </c>
      <c r="C67" s="14">
        <f t="shared" si="1"/>
        <v>4400</v>
      </c>
      <c r="D67" s="14">
        <f>($C$23+$C$25)/'Screening Tables'!$E$34*C67</f>
        <v>6.8156000000000008E-2</v>
      </c>
      <c r="E67" s="14">
        <f>($C$27+$C$29)/'Screening Tables'!$E$34*C67</f>
        <v>1.7529599999999999</v>
      </c>
    </row>
    <row r="68" spans="2:5" x14ac:dyDescent="0.25">
      <c r="B68" s="14">
        <f t="shared" si="0"/>
        <v>37</v>
      </c>
      <c r="C68" s="14">
        <f t="shared" si="1"/>
        <v>4500</v>
      </c>
      <c r="D68" s="14">
        <f>($C$23+$C$25)/'Screening Tables'!$E$34*C68</f>
        <v>6.9705000000000017E-2</v>
      </c>
      <c r="E68" s="14">
        <f>($C$27+$C$29)/'Screening Tables'!$E$34*C68</f>
        <v>1.7927999999999999</v>
      </c>
    </row>
    <row r="69" spans="2:5" x14ac:dyDescent="0.25">
      <c r="B69" s="14">
        <f t="shared" si="0"/>
        <v>38</v>
      </c>
      <c r="C69" s="14">
        <f t="shared" si="1"/>
        <v>4600</v>
      </c>
      <c r="D69" s="14">
        <f>($C$23+$C$25)/'Screening Tables'!$E$34*C69</f>
        <v>7.1254000000000012E-2</v>
      </c>
      <c r="E69" s="14">
        <f>($C$27+$C$29)/'Screening Tables'!$E$34*C69</f>
        <v>1.8326399999999998</v>
      </c>
    </row>
    <row r="70" spans="2:5" x14ac:dyDescent="0.25">
      <c r="B70" s="14">
        <f t="shared" si="0"/>
        <v>39</v>
      </c>
      <c r="C70" s="14">
        <f t="shared" si="1"/>
        <v>4700</v>
      </c>
      <c r="D70" s="14">
        <f>($C$23+$C$25)/'Screening Tables'!$E$34*C70</f>
        <v>7.2803000000000007E-2</v>
      </c>
      <c r="E70" s="14">
        <f>($C$27+$C$29)/'Screening Tables'!$E$34*C70</f>
        <v>1.8724799999999999</v>
      </c>
    </row>
    <row r="71" spans="2:5" x14ac:dyDescent="0.25">
      <c r="B71" s="14">
        <f t="shared" si="0"/>
        <v>40</v>
      </c>
      <c r="C71" s="14">
        <f t="shared" si="1"/>
        <v>4800</v>
      </c>
      <c r="D71" s="14">
        <f>($C$23+$C$25)/'Screening Tables'!$E$34*C71</f>
        <v>7.4352000000000015E-2</v>
      </c>
      <c r="E71" s="14">
        <f>($C$27+$C$29)/'Screening Tables'!$E$34*C71</f>
        <v>1.9123199999999998</v>
      </c>
    </row>
    <row r="72" spans="2:5" x14ac:dyDescent="0.25">
      <c r="B72" s="14">
        <f t="shared" si="0"/>
        <v>41</v>
      </c>
      <c r="C72" s="14">
        <f t="shared" si="1"/>
        <v>4900</v>
      </c>
      <c r="D72" s="14">
        <f>($C$23+$C$25)/'Screening Tables'!$E$34*C72</f>
        <v>7.590100000000001E-2</v>
      </c>
      <c r="E72" s="14">
        <f>($C$27+$C$29)/'Screening Tables'!$E$34*C72</f>
        <v>1.9521599999999999</v>
      </c>
    </row>
    <row r="73" spans="2:5" x14ac:dyDescent="0.25">
      <c r="B73" s="14">
        <f t="shared" si="0"/>
        <v>42</v>
      </c>
      <c r="C73" s="14">
        <f t="shared" si="1"/>
        <v>5000</v>
      </c>
      <c r="D73" s="14">
        <f>($C$23+$C$25)/'Screening Tables'!$E$34*C73</f>
        <v>7.7450000000000019E-2</v>
      </c>
      <c r="E73" s="14">
        <f>($C$27+$C$29)/'Screening Tables'!$E$34*C73</f>
        <v>1.992</v>
      </c>
    </row>
    <row r="74" spans="2:5" x14ac:dyDescent="0.25">
      <c r="B74" s="14">
        <f t="shared" si="0"/>
        <v>43</v>
      </c>
      <c r="C74" s="14">
        <f t="shared" si="1"/>
        <v>5100</v>
      </c>
      <c r="D74" s="14">
        <f>($C$23+$C$25)/'Screening Tables'!$E$34*C74</f>
        <v>7.8999000000000014E-2</v>
      </c>
      <c r="E74" s="14">
        <f>($C$27+$C$29)/'Screening Tables'!$E$34*C74</f>
        <v>2.0318399999999999</v>
      </c>
    </row>
    <row r="75" spans="2:5" x14ac:dyDescent="0.25">
      <c r="B75" s="14">
        <f t="shared" si="0"/>
        <v>44</v>
      </c>
      <c r="C75" s="14">
        <f t="shared" si="1"/>
        <v>5200</v>
      </c>
      <c r="D75" s="14">
        <f>($C$23+$C$25)/'Screening Tables'!$E$34*C75</f>
        <v>8.0548000000000008E-2</v>
      </c>
      <c r="E75" s="14">
        <f>($C$27+$C$29)/'Screening Tables'!$E$34*C75</f>
        <v>2.0716799999999997</v>
      </c>
    </row>
    <row r="76" spans="2:5" x14ac:dyDescent="0.25">
      <c r="B76" s="14">
        <f t="shared" si="0"/>
        <v>45</v>
      </c>
      <c r="C76" s="14">
        <f t="shared" si="1"/>
        <v>5300</v>
      </c>
      <c r="D76" s="14">
        <f>($C$23+$C$25)/'Screening Tables'!$E$34*C76</f>
        <v>8.2097000000000017E-2</v>
      </c>
      <c r="E76" s="14">
        <f>($C$27+$C$29)/'Screening Tables'!$E$34*C76</f>
        <v>2.1115200000000001</v>
      </c>
    </row>
    <row r="77" spans="2:5" x14ac:dyDescent="0.25">
      <c r="B77" s="14">
        <f t="shared" si="0"/>
        <v>46</v>
      </c>
      <c r="C77" s="14">
        <f t="shared" si="1"/>
        <v>5400</v>
      </c>
      <c r="D77" s="14">
        <f>($C$23+$C$25)/'Screening Tables'!$E$34*C77</f>
        <v>8.3646000000000012E-2</v>
      </c>
      <c r="E77" s="14">
        <f>($C$27+$C$29)/'Screening Tables'!$E$34*C77</f>
        <v>2.1513599999999999</v>
      </c>
    </row>
    <row r="78" spans="2:5" x14ac:dyDescent="0.25">
      <c r="B78" s="14">
        <f t="shared" si="0"/>
        <v>47</v>
      </c>
      <c r="C78" s="14">
        <f t="shared" si="1"/>
        <v>5500</v>
      </c>
      <c r="D78" s="14">
        <f>($C$23+$C$25)/'Screening Tables'!$E$34*C78</f>
        <v>8.5195000000000007E-2</v>
      </c>
      <c r="E78" s="14">
        <f>($C$27+$C$29)/'Screening Tables'!$E$34*C78</f>
        <v>2.1911999999999998</v>
      </c>
    </row>
    <row r="79" spans="2:5" x14ac:dyDescent="0.25">
      <c r="B79" s="14">
        <f t="shared" si="0"/>
        <v>48</v>
      </c>
      <c r="C79" s="14">
        <f t="shared" si="1"/>
        <v>5600</v>
      </c>
      <c r="D79" s="14">
        <f>($C$23+$C$25)/'Screening Tables'!$E$34*C79</f>
        <v>8.6744000000000016E-2</v>
      </c>
      <c r="E79" s="14">
        <f>($C$27+$C$29)/'Screening Tables'!$E$34*C79</f>
        <v>2.2310399999999997</v>
      </c>
    </row>
    <row r="80" spans="2:5" x14ac:dyDescent="0.25">
      <c r="B80" s="14">
        <f t="shared" si="0"/>
        <v>49</v>
      </c>
      <c r="C80" s="14">
        <f t="shared" si="1"/>
        <v>5700</v>
      </c>
      <c r="D80" s="14">
        <f>($C$23+$C$25)/'Screening Tables'!$E$34*C80</f>
        <v>8.829300000000001E-2</v>
      </c>
      <c r="E80" s="14">
        <f>($C$27+$C$29)/'Screening Tables'!$E$34*C80</f>
        <v>2.27088</v>
      </c>
    </row>
    <row r="81" spans="2:5" x14ac:dyDescent="0.25">
      <c r="B81" s="14">
        <f t="shared" si="0"/>
        <v>50</v>
      </c>
      <c r="C81" s="14">
        <f t="shared" si="1"/>
        <v>5800</v>
      </c>
      <c r="D81" s="14">
        <f>($C$23+$C$25)/'Screening Tables'!$E$34*C81</f>
        <v>8.9842000000000019E-2</v>
      </c>
      <c r="E81" s="14">
        <f>($C$27+$C$29)/'Screening Tables'!$E$34*C81</f>
        <v>2.3107199999999999</v>
      </c>
    </row>
    <row r="82" spans="2:5" x14ac:dyDescent="0.25">
      <c r="B82" s="14">
        <f t="shared" si="0"/>
        <v>51</v>
      </c>
      <c r="C82" s="14">
        <f t="shared" si="1"/>
        <v>5900</v>
      </c>
      <c r="D82" s="14">
        <f>($C$23+$C$25)/'Screening Tables'!$E$34*C82</f>
        <v>9.1391000000000014E-2</v>
      </c>
      <c r="E82" s="14">
        <f>($C$27+$C$29)/'Screening Tables'!$E$34*C82</f>
        <v>2.3505599999999998</v>
      </c>
    </row>
    <row r="83" spans="2:5" x14ac:dyDescent="0.25">
      <c r="B83" s="14">
        <f t="shared" si="0"/>
        <v>52</v>
      </c>
      <c r="C83" s="14">
        <f t="shared" si="1"/>
        <v>6000</v>
      </c>
      <c r="D83" s="14">
        <f>($C$23+$C$25)/'Screening Tables'!$E$34*C83</f>
        <v>9.2940000000000009E-2</v>
      </c>
      <c r="E83" s="14">
        <f>($C$27+$C$29)/'Screening Tables'!$E$34*C83</f>
        <v>2.3904000000000001</v>
      </c>
    </row>
    <row r="84" spans="2:5" x14ac:dyDescent="0.25">
      <c r="B84" s="14">
        <f t="shared" si="0"/>
        <v>53</v>
      </c>
      <c r="C84" s="14">
        <f t="shared" si="1"/>
        <v>6100</v>
      </c>
      <c r="D84" s="14">
        <f>($C$23+$C$25)/'Screening Tables'!$E$34*C84</f>
        <v>9.4489000000000017E-2</v>
      </c>
      <c r="E84" s="14">
        <f>($C$27+$C$29)/'Screening Tables'!$E$34*C84</f>
        <v>2.43024</v>
      </c>
    </row>
    <row r="85" spans="2:5" x14ac:dyDescent="0.25">
      <c r="B85" s="14">
        <f t="shared" si="0"/>
        <v>54</v>
      </c>
      <c r="C85" s="14">
        <f t="shared" si="1"/>
        <v>6200</v>
      </c>
      <c r="D85" s="14">
        <f>($C$23+$C$25)/'Screening Tables'!$E$34*C85</f>
        <v>9.6038000000000012E-2</v>
      </c>
      <c r="E85" s="14">
        <f>($C$27+$C$29)/'Screening Tables'!$E$34*C85</f>
        <v>2.4700799999999998</v>
      </c>
    </row>
    <row r="86" spans="2:5" x14ac:dyDescent="0.25">
      <c r="B86" s="14">
        <f t="shared" si="0"/>
        <v>55</v>
      </c>
      <c r="C86" s="14">
        <f t="shared" si="1"/>
        <v>6300</v>
      </c>
      <c r="D86" s="14">
        <f>($C$23+$C$25)/'Screening Tables'!$E$34*C86</f>
        <v>9.7587000000000021E-2</v>
      </c>
      <c r="E86" s="14">
        <f>($C$27+$C$29)/'Screening Tables'!$E$34*C86</f>
        <v>2.5099199999999997</v>
      </c>
    </row>
    <row r="87" spans="2:5" x14ac:dyDescent="0.25">
      <c r="B87" s="14">
        <f t="shared" si="0"/>
        <v>56</v>
      </c>
      <c r="C87" s="14">
        <f t="shared" si="1"/>
        <v>6400</v>
      </c>
      <c r="D87" s="14">
        <f>($C$23+$C$25)/'Screening Tables'!$E$34*C87</f>
        <v>9.9136000000000016E-2</v>
      </c>
      <c r="E87" s="14">
        <f>($C$27+$C$29)/'Screening Tables'!$E$34*C87</f>
        <v>2.54976</v>
      </c>
    </row>
    <row r="88" spans="2:5" x14ac:dyDescent="0.25">
      <c r="B88" s="14">
        <f t="shared" si="0"/>
        <v>57</v>
      </c>
      <c r="C88" s="14">
        <f t="shared" si="1"/>
        <v>6500</v>
      </c>
      <c r="D88" s="14">
        <f>($C$23+$C$25)/'Screening Tables'!$E$34*C88</f>
        <v>0.10068500000000001</v>
      </c>
      <c r="E88" s="14">
        <f>($C$27+$C$29)/'Screening Tables'!$E$34*C88</f>
        <v>2.5895999999999999</v>
      </c>
    </row>
    <row r="89" spans="2:5" x14ac:dyDescent="0.25">
      <c r="B89" s="14">
        <f t="shared" si="0"/>
        <v>58</v>
      </c>
      <c r="C89" s="14">
        <f t="shared" si="1"/>
        <v>6600</v>
      </c>
      <c r="D89" s="14">
        <f>($C$23+$C$25)/'Screening Tables'!$E$34*C89</f>
        <v>0.10223400000000002</v>
      </c>
      <c r="E89" s="14">
        <f>($C$27+$C$29)/'Screening Tables'!$E$34*C89</f>
        <v>2.6294399999999998</v>
      </c>
    </row>
    <row r="90" spans="2:5" x14ac:dyDescent="0.25">
      <c r="B90" s="14">
        <f t="shared" si="0"/>
        <v>59</v>
      </c>
      <c r="C90" s="14">
        <f t="shared" si="1"/>
        <v>6700</v>
      </c>
      <c r="D90" s="14">
        <f>($C$23+$C$25)/'Screening Tables'!$E$34*C90</f>
        <v>0.10378300000000001</v>
      </c>
      <c r="E90" s="14">
        <f>($C$27+$C$29)/'Screening Tables'!$E$34*C90</f>
        <v>2.6692799999999997</v>
      </c>
    </row>
    <row r="91" spans="2:5" x14ac:dyDescent="0.25">
      <c r="B91" s="14">
        <f t="shared" si="0"/>
        <v>60</v>
      </c>
      <c r="C91" s="14">
        <f t="shared" si="1"/>
        <v>6800</v>
      </c>
      <c r="D91" s="14">
        <f>($C$23+$C$25)/'Screening Tables'!$E$34*C91</f>
        <v>0.10533200000000002</v>
      </c>
      <c r="E91" s="14">
        <f>($C$27+$C$29)/'Screening Tables'!$E$34*C91</f>
        <v>2.70912</v>
      </c>
    </row>
    <row r="92" spans="2:5" x14ac:dyDescent="0.25">
      <c r="B92" s="14">
        <f t="shared" si="0"/>
        <v>61</v>
      </c>
      <c r="C92" s="14">
        <f t="shared" si="1"/>
        <v>6900</v>
      </c>
      <c r="D92" s="14">
        <f>($C$23+$C$25)/'Screening Tables'!$E$34*C92</f>
        <v>0.10688100000000002</v>
      </c>
      <c r="E92" s="14">
        <f>($C$27+$C$29)/'Screening Tables'!$E$34*C92</f>
        <v>2.7489599999999998</v>
      </c>
    </row>
    <row r="93" spans="2:5" x14ac:dyDescent="0.25">
      <c r="B93" s="14">
        <f t="shared" si="0"/>
        <v>62</v>
      </c>
      <c r="C93" s="14">
        <f t="shared" si="1"/>
        <v>7000</v>
      </c>
      <c r="D93" s="14">
        <f>($C$23+$C$25)/'Screening Tables'!$E$34*C93</f>
        <v>0.10843000000000001</v>
      </c>
      <c r="E93" s="14">
        <f>($C$27+$C$29)/'Screening Tables'!$E$34*C93</f>
        <v>2.7887999999999997</v>
      </c>
    </row>
    <row r="94" spans="2:5" x14ac:dyDescent="0.25">
      <c r="B94" s="14">
        <f t="shared" si="0"/>
        <v>63</v>
      </c>
      <c r="C94" s="14">
        <f t="shared" si="1"/>
        <v>7100</v>
      </c>
      <c r="D94" s="14">
        <f>($C$23+$C$25)/'Screening Tables'!$E$34*C94</f>
        <v>0.10997900000000002</v>
      </c>
      <c r="E94" s="14">
        <f>($C$27+$C$29)/'Screening Tables'!$E$34*C94</f>
        <v>2.82864</v>
      </c>
    </row>
    <row r="95" spans="2:5" x14ac:dyDescent="0.25">
      <c r="B95" s="14">
        <f t="shared" si="0"/>
        <v>64</v>
      </c>
      <c r="C95" s="14">
        <f t="shared" si="1"/>
        <v>7200</v>
      </c>
      <c r="D95" s="14">
        <f>($C$23+$C$25)/'Screening Tables'!$E$34*C95</f>
        <v>0.11152800000000002</v>
      </c>
      <c r="E95" s="14">
        <f>($C$27+$C$29)/'Screening Tables'!$E$34*C95</f>
        <v>2.8684799999999999</v>
      </c>
    </row>
    <row r="96" spans="2:5" x14ac:dyDescent="0.25">
      <c r="B96" s="14">
        <f t="shared" si="0"/>
        <v>65</v>
      </c>
      <c r="C96" s="14">
        <f t="shared" si="1"/>
        <v>7300</v>
      </c>
      <c r="D96" s="14">
        <f>($C$23+$C$25)/'Screening Tables'!$E$34*C96</f>
        <v>0.11307700000000002</v>
      </c>
      <c r="E96" s="14">
        <f>($C$27+$C$29)/'Screening Tables'!$E$34*C96</f>
        <v>2.9083199999999998</v>
      </c>
    </row>
    <row r="97" spans="2:5" x14ac:dyDescent="0.25">
      <c r="B97" s="14">
        <f t="shared" si="0"/>
        <v>66</v>
      </c>
      <c r="C97" s="14">
        <f t="shared" si="1"/>
        <v>7400</v>
      </c>
      <c r="D97" s="14">
        <f>($C$23+$C$25)/'Screening Tables'!$E$34*C97</f>
        <v>0.11462600000000002</v>
      </c>
      <c r="E97" s="14">
        <f>($C$27+$C$29)/'Screening Tables'!$E$34*C97</f>
        <v>2.9481599999999997</v>
      </c>
    </row>
    <row r="98" spans="2:5" x14ac:dyDescent="0.25">
      <c r="B98" s="14">
        <f t="shared" si="0"/>
        <v>67</v>
      </c>
      <c r="C98" s="14">
        <f t="shared" si="1"/>
        <v>7500</v>
      </c>
      <c r="D98" s="14">
        <f>($C$23+$C$25)/'Screening Tables'!$E$34*C98</f>
        <v>0.11617500000000001</v>
      </c>
      <c r="E98" s="14">
        <f>($C$27+$C$29)/'Screening Tables'!$E$34*C98</f>
        <v>2.988</v>
      </c>
    </row>
    <row r="99" spans="2:5" x14ac:dyDescent="0.25">
      <c r="B99" s="14">
        <f t="shared" ref="B99:B132" si="2">B98+1</f>
        <v>68</v>
      </c>
      <c r="C99" s="14">
        <f t="shared" ref="C99:C132" si="3">C98+100</f>
        <v>7600</v>
      </c>
      <c r="D99" s="14">
        <f>($C$23+$C$25)/'Screening Tables'!$E$34*C99</f>
        <v>0.11772400000000002</v>
      </c>
      <c r="E99" s="14">
        <f>($C$27+$C$29)/'Screening Tables'!$E$34*C99</f>
        <v>3.0278399999999999</v>
      </c>
    </row>
    <row r="100" spans="2:5" x14ac:dyDescent="0.25">
      <c r="B100" s="14">
        <f t="shared" si="2"/>
        <v>69</v>
      </c>
      <c r="C100" s="14">
        <f t="shared" si="3"/>
        <v>7700</v>
      </c>
      <c r="D100" s="14">
        <f>($C$23+$C$25)/'Screening Tables'!$E$34*C100</f>
        <v>0.11927300000000002</v>
      </c>
      <c r="E100" s="14">
        <f>($C$27+$C$29)/'Screening Tables'!$E$34*C100</f>
        <v>3.0676799999999997</v>
      </c>
    </row>
    <row r="101" spans="2:5" x14ac:dyDescent="0.25">
      <c r="B101" s="14">
        <f t="shared" si="2"/>
        <v>70</v>
      </c>
      <c r="C101" s="14">
        <f t="shared" si="3"/>
        <v>7800</v>
      </c>
      <c r="D101" s="14">
        <f>($C$23+$C$25)/'Screening Tables'!$E$34*C101</f>
        <v>0.12082200000000001</v>
      </c>
      <c r="E101" s="14">
        <f>($C$27+$C$29)/'Screening Tables'!$E$34*C101</f>
        <v>3.1075200000000001</v>
      </c>
    </row>
    <row r="102" spans="2:5" x14ac:dyDescent="0.25">
      <c r="B102" s="14">
        <f t="shared" si="2"/>
        <v>71</v>
      </c>
      <c r="C102" s="14">
        <f t="shared" si="3"/>
        <v>7900</v>
      </c>
      <c r="D102" s="14">
        <f>($C$23+$C$25)/'Screening Tables'!$E$34*C102</f>
        <v>0.12237100000000002</v>
      </c>
      <c r="E102" s="14">
        <f>($C$27+$C$29)/'Screening Tables'!$E$34*C102</f>
        <v>3.1473599999999999</v>
      </c>
    </row>
    <row r="103" spans="2:5" x14ac:dyDescent="0.25">
      <c r="B103" s="14">
        <f t="shared" si="2"/>
        <v>72</v>
      </c>
      <c r="C103" s="14">
        <f t="shared" si="3"/>
        <v>8000</v>
      </c>
      <c r="D103" s="14">
        <f>($C$23+$C$25)/'Screening Tables'!$E$34*C103</f>
        <v>0.12392000000000002</v>
      </c>
      <c r="E103" s="14">
        <f>($C$27+$C$29)/'Screening Tables'!$E$34*C103</f>
        <v>3.1871999999999998</v>
      </c>
    </row>
    <row r="104" spans="2:5" x14ac:dyDescent="0.25">
      <c r="B104" s="14">
        <f t="shared" si="2"/>
        <v>73</v>
      </c>
      <c r="C104" s="14">
        <f t="shared" si="3"/>
        <v>8100</v>
      </c>
      <c r="D104" s="14">
        <f>($C$23+$C$25)/'Screening Tables'!$E$34*C104</f>
        <v>0.12546900000000002</v>
      </c>
      <c r="E104" s="14">
        <f>($C$27+$C$29)/'Screening Tables'!$E$34*C104</f>
        <v>3.2270399999999997</v>
      </c>
    </row>
    <row r="105" spans="2:5" x14ac:dyDescent="0.25">
      <c r="B105" s="14">
        <f t="shared" si="2"/>
        <v>74</v>
      </c>
      <c r="C105" s="14">
        <f t="shared" si="3"/>
        <v>8200</v>
      </c>
      <c r="D105" s="14">
        <f>($C$23+$C$25)/'Screening Tables'!$E$34*C105</f>
        <v>0.12701800000000002</v>
      </c>
      <c r="E105" s="14">
        <f>($C$27+$C$29)/'Screening Tables'!$E$34*C105</f>
        <v>3.26688</v>
      </c>
    </row>
    <row r="106" spans="2:5" x14ac:dyDescent="0.25">
      <c r="B106" s="14">
        <f t="shared" si="2"/>
        <v>75</v>
      </c>
      <c r="C106" s="14">
        <f t="shared" si="3"/>
        <v>8300</v>
      </c>
      <c r="D106" s="14">
        <f>($C$23+$C$25)/'Screening Tables'!$E$34*C106</f>
        <v>0.12856700000000001</v>
      </c>
      <c r="E106" s="14">
        <f>($C$27+$C$29)/'Screening Tables'!$E$34*C106</f>
        <v>3.3067199999999999</v>
      </c>
    </row>
    <row r="107" spans="2:5" x14ac:dyDescent="0.25">
      <c r="B107" s="14">
        <f t="shared" si="2"/>
        <v>76</v>
      </c>
      <c r="C107" s="14">
        <f t="shared" si="3"/>
        <v>8400</v>
      </c>
      <c r="D107" s="14">
        <f>($C$23+$C$25)/'Screening Tables'!$E$34*C107</f>
        <v>0.13011600000000001</v>
      </c>
      <c r="E107" s="14">
        <f>($C$27+$C$29)/'Screening Tables'!$E$34*C107</f>
        <v>3.3465599999999998</v>
      </c>
    </row>
    <row r="108" spans="2:5" x14ac:dyDescent="0.25">
      <c r="B108" s="14">
        <f t="shared" si="2"/>
        <v>77</v>
      </c>
      <c r="C108" s="14">
        <f t="shared" si="3"/>
        <v>8500</v>
      </c>
      <c r="D108" s="14">
        <f>($C$23+$C$25)/'Screening Tables'!$E$34*C108</f>
        <v>0.13166500000000003</v>
      </c>
      <c r="E108" s="14">
        <f>($C$27+$C$29)/'Screening Tables'!$E$34*C108</f>
        <v>3.3863999999999996</v>
      </c>
    </row>
    <row r="109" spans="2:5" x14ac:dyDescent="0.25">
      <c r="B109" s="14">
        <f t="shared" si="2"/>
        <v>78</v>
      </c>
      <c r="C109" s="14">
        <f t="shared" si="3"/>
        <v>8600</v>
      </c>
      <c r="D109" s="14">
        <f>($C$23+$C$25)/'Screening Tables'!$E$34*C109</f>
        <v>0.13321400000000003</v>
      </c>
      <c r="E109" s="14">
        <f>($C$27+$C$29)/'Screening Tables'!$E$34*C109</f>
        <v>3.42624</v>
      </c>
    </row>
    <row r="110" spans="2:5" x14ac:dyDescent="0.25">
      <c r="B110" s="14">
        <f t="shared" si="2"/>
        <v>79</v>
      </c>
      <c r="C110" s="14">
        <f t="shared" si="3"/>
        <v>8700</v>
      </c>
      <c r="D110" s="14">
        <f>($C$23+$C$25)/'Screening Tables'!$E$34*C110</f>
        <v>0.13476300000000002</v>
      </c>
      <c r="E110" s="14">
        <f>($C$27+$C$29)/'Screening Tables'!$E$34*C110</f>
        <v>3.4660799999999998</v>
      </c>
    </row>
    <row r="111" spans="2:5" x14ac:dyDescent="0.25">
      <c r="B111" s="14">
        <f t="shared" si="2"/>
        <v>80</v>
      </c>
      <c r="C111" s="14">
        <f t="shared" si="3"/>
        <v>8800</v>
      </c>
      <c r="D111" s="14">
        <f>($C$23+$C$25)/'Screening Tables'!$E$34*C111</f>
        <v>0.13631200000000002</v>
      </c>
      <c r="E111" s="14">
        <f>($C$27+$C$29)/'Screening Tables'!$E$34*C111</f>
        <v>3.5059199999999997</v>
      </c>
    </row>
    <row r="112" spans="2:5" x14ac:dyDescent="0.25">
      <c r="B112" s="14">
        <f t="shared" si="2"/>
        <v>81</v>
      </c>
      <c r="C112" s="14">
        <f t="shared" si="3"/>
        <v>8900</v>
      </c>
      <c r="D112" s="14">
        <f>($C$23+$C$25)/'Screening Tables'!$E$34*C112</f>
        <v>0.13786100000000001</v>
      </c>
      <c r="E112" s="14">
        <f>($C$27+$C$29)/'Screening Tables'!$E$34*C112</f>
        <v>3.54576</v>
      </c>
    </row>
    <row r="113" spans="2:5" x14ac:dyDescent="0.25">
      <c r="B113" s="14">
        <f t="shared" si="2"/>
        <v>82</v>
      </c>
      <c r="C113" s="14">
        <f t="shared" si="3"/>
        <v>9000</v>
      </c>
      <c r="D113" s="14">
        <f>($C$23+$C$25)/'Screening Tables'!$E$34*C113</f>
        <v>0.13941000000000003</v>
      </c>
      <c r="E113" s="14">
        <f>($C$27+$C$29)/'Screening Tables'!$E$34*C113</f>
        <v>3.5855999999999999</v>
      </c>
    </row>
    <row r="114" spans="2:5" x14ac:dyDescent="0.25">
      <c r="B114" s="14">
        <f t="shared" si="2"/>
        <v>83</v>
      </c>
      <c r="C114" s="14">
        <f t="shared" si="3"/>
        <v>9100</v>
      </c>
      <c r="D114" s="14">
        <f>($C$23+$C$25)/'Screening Tables'!$E$34*C114</f>
        <v>0.14095900000000003</v>
      </c>
      <c r="E114" s="14">
        <f>($C$27+$C$29)/'Screening Tables'!$E$34*C114</f>
        <v>3.6254399999999998</v>
      </c>
    </row>
    <row r="115" spans="2:5" x14ac:dyDescent="0.25">
      <c r="B115" s="14">
        <f t="shared" si="2"/>
        <v>84</v>
      </c>
      <c r="C115" s="14">
        <f t="shared" si="3"/>
        <v>9200</v>
      </c>
      <c r="D115" s="14">
        <f>($C$23+$C$25)/'Screening Tables'!$E$34*C115</f>
        <v>0.14250800000000002</v>
      </c>
      <c r="E115" s="14">
        <f>($C$27+$C$29)/'Screening Tables'!$E$34*C115</f>
        <v>3.6652799999999996</v>
      </c>
    </row>
    <row r="116" spans="2:5" x14ac:dyDescent="0.25">
      <c r="B116" s="14">
        <f t="shared" si="2"/>
        <v>85</v>
      </c>
      <c r="C116" s="14">
        <f t="shared" si="3"/>
        <v>9300</v>
      </c>
      <c r="D116" s="14">
        <f>($C$23+$C$25)/'Screening Tables'!$E$34*C116</f>
        <v>0.14405700000000002</v>
      </c>
      <c r="E116" s="14">
        <f>($C$27+$C$29)/'Screening Tables'!$E$34*C116</f>
        <v>3.70512</v>
      </c>
    </row>
    <row r="117" spans="2:5" x14ac:dyDescent="0.25">
      <c r="B117" s="14">
        <f t="shared" si="2"/>
        <v>86</v>
      </c>
      <c r="C117" s="14">
        <f t="shared" si="3"/>
        <v>9400</v>
      </c>
      <c r="D117" s="14">
        <f>($C$23+$C$25)/'Screening Tables'!$E$34*C117</f>
        <v>0.14560600000000001</v>
      </c>
      <c r="E117" s="14">
        <f>($C$27+$C$29)/'Screening Tables'!$E$34*C117</f>
        <v>3.7449599999999998</v>
      </c>
    </row>
    <row r="118" spans="2:5" x14ac:dyDescent="0.25">
      <c r="B118" s="14">
        <f t="shared" si="2"/>
        <v>87</v>
      </c>
      <c r="C118" s="14">
        <f t="shared" si="3"/>
        <v>9500</v>
      </c>
      <c r="D118" s="14">
        <f>($C$23+$C$25)/'Screening Tables'!$E$34*C118</f>
        <v>0.14715500000000004</v>
      </c>
      <c r="E118" s="14">
        <f>($C$27+$C$29)/'Screening Tables'!$E$34*C118</f>
        <v>3.7847999999999997</v>
      </c>
    </row>
    <row r="119" spans="2:5" x14ac:dyDescent="0.25">
      <c r="B119" s="14">
        <f t="shared" si="2"/>
        <v>88</v>
      </c>
      <c r="C119" s="14">
        <f t="shared" si="3"/>
        <v>9600</v>
      </c>
      <c r="D119" s="14">
        <f>($C$23+$C$25)/'Screening Tables'!$E$34*C119</f>
        <v>0.14870400000000003</v>
      </c>
      <c r="E119" s="14">
        <f>($C$27+$C$29)/'Screening Tables'!$E$34*C119</f>
        <v>3.8246399999999996</v>
      </c>
    </row>
    <row r="120" spans="2:5" x14ac:dyDescent="0.25">
      <c r="B120" s="14">
        <f t="shared" si="2"/>
        <v>89</v>
      </c>
      <c r="C120" s="14">
        <f t="shared" si="3"/>
        <v>9700</v>
      </c>
      <c r="D120" s="14">
        <f>($C$23+$C$25)/'Screening Tables'!$E$34*C120</f>
        <v>0.15025300000000003</v>
      </c>
      <c r="E120" s="14">
        <f>($C$27+$C$29)/'Screening Tables'!$E$34*C120</f>
        <v>3.8644799999999999</v>
      </c>
    </row>
    <row r="121" spans="2:5" x14ac:dyDescent="0.25">
      <c r="B121" s="14">
        <f t="shared" si="2"/>
        <v>90</v>
      </c>
      <c r="C121" s="14">
        <f t="shared" si="3"/>
        <v>9800</v>
      </c>
      <c r="D121" s="14">
        <f>($C$23+$C$25)/'Screening Tables'!$E$34*C121</f>
        <v>0.15180200000000002</v>
      </c>
      <c r="E121" s="14">
        <f>($C$27+$C$29)/'Screening Tables'!$E$34*C121</f>
        <v>3.9043199999999998</v>
      </c>
    </row>
    <row r="122" spans="2:5" x14ac:dyDescent="0.25">
      <c r="B122" s="14">
        <f t="shared" si="2"/>
        <v>91</v>
      </c>
      <c r="C122" s="14">
        <f t="shared" si="3"/>
        <v>9900</v>
      </c>
      <c r="D122" s="14">
        <f>($C$23+$C$25)/'Screening Tables'!$E$34*C122</f>
        <v>0.15335100000000002</v>
      </c>
      <c r="E122" s="14">
        <f>($C$27+$C$29)/'Screening Tables'!$E$34*C122</f>
        <v>3.9441599999999997</v>
      </c>
    </row>
    <row r="123" spans="2:5" x14ac:dyDescent="0.25">
      <c r="B123" s="14">
        <f t="shared" si="2"/>
        <v>92</v>
      </c>
      <c r="C123" s="14">
        <f t="shared" si="3"/>
        <v>10000</v>
      </c>
      <c r="D123" s="14">
        <f>($C$23+$C$25)/'Screening Tables'!$E$34*C123</f>
        <v>0.15490000000000004</v>
      </c>
      <c r="E123" s="14">
        <f>($C$27+$C$29)/'Screening Tables'!$E$34*C123</f>
        <v>3.984</v>
      </c>
    </row>
    <row r="124" spans="2:5" x14ac:dyDescent="0.25">
      <c r="B124" s="14">
        <f t="shared" si="2"/>
        <v>93</v>
      </c>
      <c r="C124" s="14">
        <f t="shared" si="3"/>
        <v>10100</v>
      </c>
      <c r="D124" s="14">
        <f>($C$23+$C$25)/'Screening Tables'!$E$34*C124</f>
        <v>0.15644900000000003</v>
      </c>
      <c r="E124" s="14">
        <f>($C$27+$C$29)/'Screening Tables'!$E$34*C124</f>
        <v>4.0238399999999999</v>
      </c>
    </row>
    <row r="125" spans="2:5" x14ac:dyDescent="0.25">
      <c r="B125" s="14">
        <f t="shared" si="2"/>
        <v>94</v>
      </c>
      <c r="C125" s="14">
        <f t="shared" si="3"/>
        <v>10200</v>
      </c>
      <c r="D125" s="14">
        <f>($C$23+$C$25)/'Screening Tables'!$E$34*C125</f>
        <v>0.15799800000000003</v>
      </c>
      <c r="E125" s="14">
        <f>($C$27+$C$29)/'Screening Tables'!$E$34*C125</f>
        <v>4.0636799999999997</v>
      </c>
    </row>
    <row r="126" spans="2:5" x14ac:dyDescent="0.25">
      <c r="B126" s="14">
        <f t="shared" si="2"/>
        <v>95</v>
      </c>
      <c r="C126" s="14">
        <f t="shared" si="3"/>
        <v>10300</v>
      </c>
      <c r="D126" s="14">
        <f>($C$23+$C$25)/'Screening Tables'!$E$34*C126</f>
        <v>0.15954700000000002</v>
      </c>
      <c r="E126" s="14">
        <f>($C$27+$C$29)/'Screening Tables'!$E$34*C126</f>
        <v>4.1035199999999996</v>
      </c>
    </row>
    <row r="127" spans="2:5" x14ac:dyDescent="0.25">
      <c r="B127" s="14">
        <f t="shared" si="2"/>
        <v>96</v>
      </c>
      <c r="C127" s="14">
        <f t="shared" si="3"/>
        <v>10400</v>
      </c>
      <c r="D127" s="14">
        <f>($C$23+$C$25)/'Screening Tables'!$E$34*C127</f>
        <v>0.16109600000000002</v>
      </c>
      <c r="E127" s="14">
        <f>($C$27+$C$29)/'Screening Tables'!$E$34*C127</f>
        <v>4.1433599999999995</v>
      </c>
    </row>
    <row r="128" spans="2:5" x14ac:dyDescent="0.25">
      <c r="B128" s="14">
        <f t="shared" si="2"/>
        <v>97</v>
      </c>
      <c r="C128" s="14">
        <f t="shared" si="3"/>
        <v>10500</v>
      </c>
      <c r="D128" s="14">
        <f>($C$23+$C$25)/'Screening Tables'!$E$34*C128</f>
        <v>0.16264500000000004</v>
      </c>
      <c r="E128" s="14">
        <f>($C$27+$C$29)/'Screening Tables'!$E$34*C128</f>
        <v>4.1831999999999994</v>
      </c>
    </row>
    <row r="129" spans="2:5" x14ac:dyDescent="0.25">
      <c r="B129" s="14">
        <f t="shared" si="2"/>
        <v>98</v>
      </c>
      <c r="C129" s="14">
        <f t="shared" si="3"/>
        <v>10600</v>
      </c>
      <c r="D129" s="14">
        <f>($C$23+$C$25)/'Screening Tables'!$E$34*C129</f>
        <v>0.16419400000000003</v>
      </c>
      <c r="E129" s="14">
        <f>($C$27+$C$29)/'Screening Tables'!$E$34*C129</f>
        <v>4.2230400000000001</v>
      </c>
    </row>
    <row r="130" spans="2:5" x14ac:dyDescent="0.25">
      <c r="B130" s="14">
        <f t="shared" si="2"/>
        <v>99</v>
      </c>
      <c r="C130" s="14">
        <f t="shared" si="3"/>
        <v>10700</v>
      </c>
      <c r="D130" s="14">
        <f>($C$23+$C$25)/'Screening Tables'!$E$34*C130</f>
        <v>0.16574300000000003</v>
      </c>
      <c r="E130" s="14">
        <f>($C$27+$C$29)/'Screening Tables'!$E$34*C130</f>
        <v>4.26288</v>
      </c>
    </row>
    <row r="131" spans="2:5" x14ac:dyDescent="0.25">
      <c r="B131" s="14">
        <f t="shared" si="2"/>
        <v>100</v>
      </c>
      <c r="C131" s="14">
        <f t="shared" si="3"/>
        <v>10800</v>
      </c>
      <c r="D131" s="14">
        <f>($C$23+$C$25)/'Screening Tables'!$E$34*C131</f>
        <v>0.16729200000000002</v>
      </c>
      <c r="E131" s="14">
        <f>($C$27+$C$29)/'Screening Tables'!$E$34*C131</f>
        <v>4.3027199999999999</v>
      </c>
    </row>
    <row r="132" spans="2:5" x14ac:dyDescent="0.25">
      <c r="B132" s="14">
        <f t="shared" si="2"/>
        <v>101</v>
      </c>
      <c r="C132" s="14">
        <f t="shared" si="3"/>
        <v>10900</v>
      </c>
      <c r="D132" s="14">
        <f>($C$23+$C$25)/'Screening Tables'!$E$34*C132</f>
        <v>0.16884100000000002</v>
      </c>
      <c r="E132" s="14">
        <f>($C$27+$C$29)/'Screening Tables'!$E$34*C132</f>
        <v>4.3425599999999998</v>
      </c>
    </row>
    <row r="133" spans="2:5" x14ac:dyDescent="0.25">
      <c r="C133" s="14">
        <f t="shared" ref="C133:C196" si="4">C132+100</f>
        <v>11000</v>
      </c>
      <c r="D133" s="14">
        <f>($C$23+$C$25)/'Screening Tables'!$E$34*C133</f>
        <v>0.17039000000000001</v>
      </c>
      <c r="E133" s="14">
        <f>($C$27+$C$29)/'Screening Tables'!$E$34*C133</f>
        <v>4.3823999999999996</v>
      </c>
    </row>
    <row r="134" spans="2:5" x14ac:dyDescent="0.25">
      <c r="C134" s="14">
        <f t="shared" si="4"/>
        <v>11100</v>
      </c>
      <c r="D134" s="14">
        <f>($C$23+$C$25)/'Screening Tables'!$E$34*C134</f>
        <v>0.17193900000000004</v>
      </c>
      <c r="E134" s="14">
        <f>($C$27+$C$29)/'Screening Tables'!$E$34*C134</f>
        <v>4.4222399999999995</v>
      </c>
    </row>
    <row r="135" spans="2:5" x14ac:dyDescent="0.25">
      <c r="C135" s="14">
        <f t="shared" si="4"/>
        <v>11200</v>
      </c>
      <c r="D135" s="14">
        <f>($C$23+$C$25)/'Screening Tables'!$E$34*C135</f>
        <v>0.17348800000000003</v>
      </c>
      <c r="E135" s="14">
        <f>($C$27+$C$29)/'Screening Tables'!$E$34*C135</f>
        <v>4.4620799999999994</v>
      </c>
    </row>
    <row r="136" spans="2:5" x14ac:dyDescent="0.25">
      <c r="C136" s="14">
        <f t="shared" si="4"/>
        <v>11300</v>
      </c>
      <c r="D136" s="14">
        <f>($C$23+$C$25)/'Screening Tables'!$E$34*C136</f>
        <v>0.17503700000000003</v>
      </c>
      <c r="E136" s="14">
        <f>($C$27+$C$29)/'Screening Tables'!$E$34*C136</f>
        <v>4.5019200000000001</v>
      </c>
    </row>
    <row r="137" spans="2:5" x14ac:dyDescent="0.25">
      <c r="C137" s="14">
        <f t="shared" si="4"/>
        <v>11400</v>
      </c>
      <c r="D137" s="14">
        <f>($C$23+$C$25)/'Screening Tables'!$E$34*C137</f>
        <v>0.17658600000000002</v>
      </c>
      <c r="E137" s="14">
        <f>($C$27+$C$29)/'Screening Tables'!$E$34*C137</f>
        <v>4.54176</v>
      </c>
    </row>
    <row r="138" spans="2:5" x14ac:dyDescent="0.25">
      <c r="C138" s="14">
        <f t="shared" si="4"/>
        <v>11500</v>
      </c>
      <c r="D138" s="14">
        <f>($C$23+$C$25)/'Screening Tables'!$E$34*C138</f>
        <v>0.17813500000000002</v>
      </c>
      <c r="E138" s="14">
        <f>($C$27+$C$29)/'Screening Tables'!$E$34*C138</f>
        <v>4.5815999999999999</v>
      </c>
    </row>
    <row r="139" spans="2:5" x14ac:dyDescent="0.25">
      <c r="C139" s="14">
        <f t="shared" si="4"/>
        <v>11600</v>
      </c>
      <c r="D139" s="14">
        <f>($C$23+$C$25)/'Screening Tables'!$E$34*C139</f>
        <v>0.17968400000000004</v>
      </c>
      <c r="E139" s="14">
        <f>($C$27+$C$29)/'Screening Tables'!$E$34*C139</f>
        <v>4.6214399999999998</v>
      </c>
    </row>
    <row r="140" spans="2:5" x14ac:dyDescent="0.25">
      <c r="C140" s="14">
        <f t="shared" si="4"/>
        <v>11700</v>
      </c>
      <c r="D140" s="14">
        <f>($C$23+$C$25)/'Screening Tables'!$E$34*C140</f>
        <v>0.18123300000000003</v>
      </c>
      <c r="E140" s="14">
        <f>($C$27+$C$29)/'Screening Tables'!$E$34*C140</f>
        <v>4.6612799999999996</v>
      </c>
    </row>
    <row r="141" spans="2:5" x14ac:dyDescent="0.25">
      <c r="C141" s="14">
        <f t="shared" si="4"/>
        <v>11800</v>
      </c>
      <c r="D141" s="14">
        <f>($C$23+$C$25)/'Screening Tables'!$E$34*C141</f>
        <v>0.18278200000000003</v>
      </c>
      <c r="E141" s="14">
        <f>($C$27+$C$29)/'Screening Tables'!$E$34*C141</f>
        <v>4.7011199999999995</v>
      </c>
    </row>
    <row r="142" spans="2:5" x14ac:dyDescent="0.25">
      <c r="C142" s="14">
        <f t="shared" si="4"/>
        <v>11900</v>
      </c>
      <c r="D142" s="14">
        <f>($C$23+$C$25)/'Screening Tables'!$E$34*C142</f>
        <v>0.18433100000000002</v>
      </c>
      <c r="E142" s="14">
        <f>($C$27+$C$29)/'Screening Tables'!$E$34*C142</f>
        <v>4.7409599999999994</v>
      </c>
    </row>
    <row r="143" spans="2:5" x14ac:dyDescent="0.25">
      <c r="C143" s="14">
        <f t="shared" si="4"/>
        <v>12000</v>
      </c>
      <c r="D143" s="14">
        <f>($C$23+$C$25)/'Screening Tables'!$E$34*C143</f>
        <v>0.18588000000000002</v>
      </c>
      <c r="E143" s="14">
        <f>($C$27+$C$29)/'Screening Tables'!$E$34*C143</f>
        <v>4.7808000000000002</v>
      </c>
    </row>
    <row r="144" spans="2:5" x14ac:dyDescent="0.25">
      <c r="C144" s="14">
        <f t="shared" si="4"/>
        <v>12100</v>
      </c>
      <c r="D144" s="14">
        <f>($C$23+$C$25)/'Screening Tables'!$E$34*C144</f>
        <v>0.18742900000000004</v>
      </c>
      <c r="E144" s="14">
        <f>($C$27+$C$29)/'Screening Tables'!$E$34*C144</f>
        <v>4.82064</v>
      </c>
    </row>
    <row r="145" spans="3:5" x14ac:dyDescent="0.25">
      <c r="C145" s="14">
        <f t="shared" si="4"/>
        <v>12200</v>
      </c>
      <c r="D145" s="14">
        <f>($C$23+$C$25)/'Screening Tables'!$E$34*C145</f>
        <v>0.18897800000000003</v>
      </c>
      <c r="E145" s="14">
        <f>($C$27+$C$29)/'Screening Tables'!$E$34*C145</f>
        <v>4.8604799999999999</v>
      </c>
    </row>
    <row r="146" spans="3:5" x14ac:dyDescent="0.25">
      <c r="C146" s="14">
        <f t="shared" si="4"/>
        <v>12300</v>
      </c>
      <c r="D146" s="14">
        <f>($C$23+$C$25)/'Screening Tables'!$E$34*C146</f>
        <v>0.19052700000000003</v>
      </c>
      <c r="E146" s="14">
        <f>($C$27+$C$29)/'Screening Tables'!$E$34*C146</f>
        <v>4.9003199999999998</v>
      </c>
    </row>
    <row r="147" spans="3:5" x14ac:dyDescent="0.25">
      <c r="C147" s="14">
        <f t="shared" si="4"/>
        <v>12400</v>
      </c>
      <c r="D147" s="14">
        <f>($C$23+$C$25)/'Screening Tables'!$E$34*C147</f>
        <v>0.19207600000000002</v>
      </c>
      <c r="E147" s="14">
        <f>($C$27+$C$29)/'Screening Tables'!$E$34*C147</f>
        <v>4.9401599999999997</v>
      </c>
    </row>
    <row r="148" spans="3:5" x14ac:dyDescent="0.25">
      <c r="C148" s="14">
        <f t="shared" si="4"/>
        <v>12500</v>
      </c>
      <c r="D148" s="14">
        <f>($C$23+$C$25)/'Screening Tables'!$E$34*C148</f>
        <v>0.19362500000000002</v>
      </c>
      <c r="E148" s="14">
        <f>($C$27+$C$29)/'Screening Tables'!$E$34*C148</f>
        <v>4.9799999999999995</v>
      </c>
    </row>
    <row r="149" spans="3:5" x14ac:dyDescent="0.25">
      <c r="C149" s="14">
        <f t="shared" si="4"/>
        <v>12600</v>
      </c>
      <c r="D149" s="14">
        <f>($C$23+$C$25)/'Screening Tables'!$E$34*C149</f>
        <v>0.19517400000000004</v>
      </c>
      <c r="E149" s="14">
        <f>($C$27+$C$29)/'Screening Tables'!$E$34*C149</f>
        <v>5.0198399999999994</v>
      </c>
    </row>
    <row r="150" spans="3:5" x14ac:dyDescent="0.25">
      <c r="C150" s="14">
        <f t="shared" si="4"/>
        <v>12700</v>
      </c>
      <c r="D150" s="14">
        <f>($C$23+$C$25)/'Screening Tables'!$E$34*C150</f>
        <v>0.19672300000000004</v>
      </c>
      <c r="E150" s="14">
        <f>($C$27+$C$29)/'Screening Tables'!$E$34*C150</f>
        <v>5.0596800000000002</v>
      </c>
    </row>
    <row r="151" spans="3:5" x14ac:dyDescent="0.25">
      <c r="C151" s="14">
        <f t="shared" si="4"/>
        <v>12800</v>
      </c>
      <c r="D151" s="14">
        <f>($C$23+$C$25)/'Screening Tables'!$E$34*C151</f>
        <v>0.19827200000000003</v>
      </c>
      <c r="E151" s="14">
        <f>($C$27+$C$29)/'Screening Tables'!$E$34*C151</f>
        <v>5.0995200000000001</v>
      </c>
    </row>
    <row r="152" spans="3:5" x14ac:dyDescent="0.25">
      <c r="C152" s="14">
        <f t="shared" si="4"/>
        <v>12900</v>
      </c>
      <c r="D152" s="14">
        <f>($C$23+$C$25)/'Screening Tables'!$E$34*C152</f>
        <v>0.19982100000000003</v>
      </c>
      <c r="E152" s="14">
        <f>($C$27+$C$29)/'Screening Tables'!$E$34*C152</f>
        <v>5.1393599999999999</v>
      </c>
    </row>
    <row r="153" spans="3:5" x14ac:dyDescent="0.25">
      <c r="C153" s="14">
        <f t="shared" si="4"/>
        <v>13000</v>
      </c>
      <c r="D153" s="14">
        <f>($C$23+$C$25)/'Screening Tables'!$E$34*C153</f>
        <v>0.20137000000000002</v>
      </c>
      <c r="E153" s="14">
        <f>($C$27+$C$29)/'Screening Tables'!$E$34*C153</f>
        <v>5.1791999999999998</v>
      </c>
    </row>
    <row r="154" spans="3:5" x14ac:dyDescent="0.25">
      <c r="C154" s="14">
        <f t="shared" si="4"/>
        <v>13100</v>
      </c>
      <c r="D154" s="14">
        <f>($C$23+$C$25)/'Screening Tables'!$E$34*C154</f>
        <v>0.20291900000000004</v>
      </c>
      <c r="E154" s="14">
        <f>($C$27+$C$29)/'Screening Tables'!$E$34*C154</f>
        <v>5.2190399999999997</v>
      </c>
    </row>
    <row r="155" spans="3:5" x14ac:dyDescent="0.25">
      <c r="C155" s="14">
        <f t="shared" si="4"/>
        <v>13200</v>
      </c>
      <c r="D155" s="14">
        <f>($C$23+$C$25)/'Screening Tables'!$E$34*C155</f>
        <v>0.20446800000000004</v>
      </c>
      <c r="E155" s="14">
        <f>($C$27+$C$29)/'Screening Tables'!$E$34*C155</f>
        <v>5.2588799999999996</v>
      </c>
    </row>
    <row r="156" spans="3:5" x14ac:dyDescent="0.25">
      <c r="C156" s="14">
        <f t="shared" si="4"/>
        <v>13300</v>
      </c>
      <c r="D156" s="14">
        <f>($C$23+$C$25)/'Screening Tables'!$E$34*C156</f>
        <v>0.20601700000000003</v>
      </c>
      <c r="E156" s="14">
        <f>($C$27+$C$29)/'Screening Tables'!$E$34*C156</f>
        <v>5.2987199999999994</v>
      </c>
    </row>
    <row r="157" spans="3:5" x14ac:dyDescent="0.25">
      <c r="C157" s="14">
        <f t="shared" si="4"/>
        <v>13400</v>
      </c>
      <c r="D157" s="14">
        <f>($C$23+$C$25)/'Screening Tables'!$E$34*C157</f>
        <v>0.20756600000000003</v>
      </c>
      <c r="E157" s="14">
        <f>($C$27+$C$29)/'Screening Tables'!$E$34*C157</f>
        <v>5.3385599999999993</v>
      </c>
    </row>
    <row r="158" spans="3:5" x14ac:dyDescent="0.25">
      <c r="C158" s="14">
        <f t="shared" si="4"/>
        <v>13500</v>
      </c>
      <c r="D158" s="14">
        <f>($C$23+$C$25)/'Screening Tables'!$E$34*C158</f>
        <v>0.20911500000000002</v>
      </c>
      <c r="E158" s="14">
        <f>($C$27+$C$29)/'Screening Tables'!$E$34*C158</f>
        <v>5.3784000000000001</v>
      </c>
    </row>
    <row r="159" spans="3:5" x14ac:dyDescent="0.25">
      <c r="C159" s="14">
        <f t="shared" si="4"/>
        <v>13600</v>
      </c>
      <c r="D159" s="14">
        <f>($C$23+$C$25)/'Screening Tables'!$E$34*C159</f>
        <v>0.21066400000000005</v>
      </c>
      <c r="E159" s="14">
        <f>($C$27+$C$29)/'Screening Tables'!$E$34*C159</f>
        <v>5.4182399999999999</v>
      </c>
    </row>
    <row r="160" spans="3:5" x14ac:dyDescent="0.25">
      <c r="C160" s="14">
        <f t="shared" si="4"/>
        <v>13700</v>
      </c>
      <c r="D160" s="14">
        <f>($C$23+$C$25)/'Screening Tables'!$E$34*C160</f>
        <v>0.21221300000000004</v>
      </c>
      <c r="E160" s="14">
        <f>($C$27+$C$29)/'Screening Tables'!$E$34*C160</f>
        <v>5.4580799999999998</v>
      </c>
    </row>
    <row r="161" spans="3:5" x14ac:dyDescent="0.25">
      <c r="C161" s="14">
        <f t="shared" si="4"/>
        <v>13800</v>
      </c>
      <c r="D161" s="14">
        <f>($C$23+$C$25)/'Screening Tables'!$E$34*C161</f>
        <v>0.21376200000000004</v>
      </c>
      <c r="E161" s="14">
        <f>($C$27+$C$29)/'Screening Tables'!$E$34*C161</f>
        <v>5.4979199999999997</v>
      </c>
    </row>
    <row r="162" spans="3:5" x14ac:dyDescent="0.25">
      <c r="C162" s="14">
        <f t="shared" si="4"/>
        <v>13900</v>
      </c>
      <c r="D162" s="14">
        <f>($C$23+$C$25)/'Screening Tables'!$E$34*C162</f>
        <v>0.21531100000000003</v>
      </c>
      <c r="E162" s="14">
        <f>($C$27+$C$29)/'Screening Tables'!$E$34*C162</f>
        <v>5.5377599999999996</v>
      </c>
    </row>
    <row r="163" spans="3:5" x14ac:dyDescent="0.25">
      <c r="C163" s="14">
        <f t="shared" si="4"/>
        <v>14000</v>
      </c>
      <c r="D163" s="14">
        <f>($C$23+$C$25)/'Screening Tables'!$E$34*C163</f>
        <v>0.21686000000000002</v>
      </c>
      <c r="E163" s="14">
        <f>($C$27+$C$29)/'Screening Tables'!$E$34*C163</f>
        <v>5.5775999999999994</v>
      </c>
    </row>
    <row r="164" spans="3:5" x14ac:dyDescent="0.25">
      <c r="C164" s="14">
        <f t="shared" si="4"/>
        <v>14100</v>
      </c>
      <c r="D164" s="14">
        <f>($C$23+$C$25)/'Screening Tables'!$E$34*C164</f>
        <v>0.21840900000000005</v>
      </c>
      <c r="E164" s="14">
        <f>($C$27+$C$29)/'Screening Tables'!$E$34*C164</f>
        <v>5.6174399999999993</v>
      </c>
    </row>
    <row r="165" spans="3:5" x14ac:dyDescent="0.25">
      <c r="C165" s="14">
        <f t="shared" si="4"/>
        <v>14200</v>
      </c>
      <c r="D165" s="14">
        <f>($C$23+$C$25)/'Screening Tables'!$E$34*C165</f>
        <v>0.21995800000000004</v>
      </c>
      <c r="E165" s="14">
        <f>($C$27+$C$29)/'Screening Tables'!$E$34*C165</f>
        <v>5.6572800000000001</v>
      </c>
    </row>
    <row r="166" spans="3:5" x14ac:dyDescent="0.25">
      <c r="C166" s="14">
        <f t="shared" si="4"/>
        <v>14300</v>
      </c>
      <c r="D166" s="14">
        <f>($C$23+$C$25)/'Screening Tables'!$E$34*C166</f>
        <v>0.22150700000000004</v>
      </c>
      <c r="E166" s="14">
        <f>($C$27+$C$29)/'Screening Tables'!$E$34*C166</f>
        <v>5.69712</v>
      </c>
    </row>
    <row r="167" spans="3:5" x14ac:dyDescent="0.25">
      <c r="C167" s="14">
        <f t="shared" si="4"/>
        <v>14400</v>
      </c>
      <c r="D167" s="14">
        <f>($C$23+$C$25)/'Screening Tables'!$E$34*C167</f>
        <v>0.22305600000000003</v>
      </c>
      <c r="E167" s="14">
        <f>($C$27+$C$29)/'Screening Tables'!$E$34*C167</f>
        <v>5.7369599999999998</v>
      </c>
    </row>
    <row r="168" spans="3:5" x14ac:dyDescent="0.25">
      <c r="C168" s="14">
        <f t="shared" si="4"/>
        <v>14500</v>
      </c>
      <c r="D168" s="14">
        <f>($C$23+$C$25)/'Screening Tables'!$E$34*C168</f>
        <v>0.22460500000000003</v>
      </c>
      <c r="E168" s="14">
        <f>($C$27+$C$29)/'Screening Tables'!$E$34*C168</f>
        <v>5.7767999999999997</v>
      </c>
    </row>
    <row r="169" spans="3:5" x14ac:dyDescent="0.25">
      <c r="C169" s="14">
        <f t="shared" si="4"/>
        <v>14600</v>
      </c>
      <c r="D169" s="14">
        <f>($C$23+$C$25)/'Screening Tables'!$E$34*C169</f>
        <v>0.22615400000000005</v>
      </c>
      <c r="E169" s="14">
        <f>($C$27+$C$29)/'Screening Tables'!$E$34*C169</f>
        <v>5.8166399999999996</v>
      </c>
    </row>
    <row r="170" spans="3:5" x14ac:dyDescent="0.25">
      <c r="C170" s="14">
        <f t="shared" si="4"/>
        <v>14700</v>
      </c>
      <c r="D170" s="14">
        <f>($C$23+$C$25)/'Screening Tables'!$E$34*C170</f>
        <v>0.22770300000000004</v>
      </c>
      <c r="E170" s="14">
        <f>($C$27+$C$29)/'Screening Tables'!$E$34*C170</f>
        <v>5.8564799999999995</v>
      </c>
    </row>
    <row r="171" spans="3:5" x14ac:dyDescent="0.25">
      <c r="C171" s="14">
        <f t="shared" si="4"/>
        <v>14800</v>
      </c>
      <c r="D171" s="14">
        <f>($C$23+$C$25)/'Screening Tables'!$E$34*C171</f>
        <v>0.22925200000000004</v>
      </c>
      <c r="E171" s="14">
        <f>($C$27+$C$29)/'Screening Tables'!$E$34*C171</f>
        <v>5.8963199999999993</v>
      </c>
    </row>
    <row r="172" spans="3:5" x14ac:dyDescent="0.25">
      <c r="C172" s="14">
        <f t="shared" si="4"/>
        <v>14900</v>
      </c>
      <c r="D172" s="14">
        <f>($C$23+$C$25)/'Screening Tables'!$E$34*C172</f>
        <v>0.23080100000000003</v>
      </c>
      <c r="E172" s="14">
        <f>($C$27+$C$29)/'Screening Tables'!$E$34*C172</f>
        <v>5.9361600000000001</v>
      </c>
    </row>
    <row r="173" spans="3:5" x14ac:dyDescent="0.25">
      <c r="C173" s="14">
        <f t="shared" si="4"/>
        <v>15000</v>
      </c>
      <c r="D173" s="14">
        <f>($C$23+$C$25)/'Screening Tables'!$E$34*C173</f>
        <v>0.23235000000000003</v>
      </c>
      <c r="E173" s="14">
        <f>($C$27+$C$29)/'Screening Tables'!$E$34*C173</f>
        <v>5.976</v>
      </c>
    </row>
    <row r="174" spans="3:5" x14ac:dyDescent="0.25">
      <c r="C174" s="14">
        <f t="shared" si="4"/>
        <v>15100</v>
      </c>
      <c r="D174" s="14">
        <f>($C$23+$C$25)/'Screening Tables'!$E$34*C174</f>
        <v>0.23389900000000002</v>
      </c>
      <c r="E174" s="14">
        <f>($C$27+$C$29)/'Screening Tables'!$E$34*C174</f>
        <v>6.0158399999999999</v>
      </c>
    </row>
    <row r="175" spans="3:5" x14ac:dyDescent="0.25">
      <c r="C175" s="14">
        <f t="shared" si="4"/>
        <v>15200</v>
      </c>
      <c r="D175" s="14">
        <f>($C$23+$C$25)/'Screening Tables'!$E$34*C175</f>
        <v>0.23544800000000005</v>
      </c>
      <c r="E175" s="14">
        <f>($C$27+$C$29)/'Screening Tables'!$E$34*C175</f>
        <v>6.0556799999999997</v>
      </c>
    </row>
    <row r="176" spans="3:5" x14ac:dyDescent="0.25">
      <c r="C176" s="14">
        <f t="shared" si="4"/>
        <v>15300</v>
      </c>
      <c r="D176" s="14">
        <f>($C$23+$C$25)/'Screening Tables'!$E$34*C176</f>
        <v>0.23699700000000004</v>
      </c>
      <c r="E176" s="14">
        <f>($C$27+$C$29)/'Screening Tables'!$E$34*C176</f>
        <v>6.0955199999999996</v>
      </c>
    </row>
    <row r="177" spans="3:5" x14ac:dyDescent="0.25">
      <c r="C177" s="14">
        <f t="shared" si="4"/>
        <v>15400</v>
      </c>
      <c r="D177" s="14">
        <f>($C$23+$C$25)/'Screening Tables'!$E$34*C177</f>
        <v>0.23854600000000004</v>
      </c>
      <c r="E177" s="14">
        <f>($C$27+$C$29)/'Screening Tables'!$E$34*C177</f>
        <v>6.1353599999999995</v>
      </c>
    </row>
    <row r="178" spans="3:5" x14ac:dyDescent="0.25">
      <c r="C178" s="14">
        <f t="shared" si="4"/>
        <v>15500</v>
      </c>
      <c r="D178" s="14">
        <f>($C$23+$C$25)/'Screening Tables'!$E$34*C178</f>
        <v>0.24009500000000003</v>
      </c>
      <c r="E178" s="14">
        <f>($C$27+$C$29)/'Screening Tables'!$E$34*C178</f>
        <v>6.1751999999999994</v>
      </c>
    </row>
    <row r="179" spans="3:5" x14ac:dyDescent="0.25">
      <c r="C179" s="14">
        <f t="shared" si="4"/>
        <v>15600</v>
      </c>
      <c r="D179" s="14">
        <f>($C$23+$C$25)/'Screening Tables'!$E$34*C179</f>
        <v>0.24164400000000003</v>
      </c>
      <c r="E179" s="14">
        <f>($C$27+$C$29)/'Screening Tables'!$E$34*C179</f>
        <v>6.2150400000000001</v>
      </c>
    </row>
    <row r="180" spans="3:5" x14ac:dyDescent="0.25">
      <c r="C180" s="14">
        <f t="shared" si="4"/>
        <v>15700</v>
      </c>
      <c r="D180" s="14">
        <f>($C$23+$C$25)/'Screening Tables'!$E$34*C180</f>
        <v>0.24319300000000005</v>
      </c>
      <c r="E180" s="14">
        <f>($C$27+$C$29)/'Screening Tables'!$E$34*C180</f>
        <v>6.25488</v>
      </c>
    </row>
    <row r="181" spans="3:5" x14ac:dyDescent="0.25">
      <c r="C181" s="14">
        <f t="shared" si="4"/>
        <v>15800</v>
      </c>
      <c r="D181" s="14">
        <f>($C$23+$C$25)/'Screening Tables'!$E$34*C181</f>
        <v>0.24474200000000004</v>
      </c>
      <c r="E181" s="14">
        <f>($C$27+$C$29)/'Screening Tables'!$E$34*C181</f>
        <v>6.2947199999999999</v>
      </c>
    </row>
    <row r="182" spans="3:5" x14ac:dyDescent="0.25">
      <c r="C182" s="14">
        <f t="shared" si="4"/>
        <v>15900</v>
      </c>
      <c r="D182" s="14">
        <f>($C$23+$C$25)/'Screening Tables'!$E$34*C182</f>
        <v>0.24629100000000004</v>
      </c>
      <c r="E182" s="14">
        <f>($C$27+$C$29)/'Screening Tables'!$E$34*C182</f>
        <v>6.3345599999999997</v>
      </c>
    </row>
    <row r="183" spans="3:5" x14ac:dyDescent="0.25">
      <c r="C183" s="14">
        <f t="shared" si="4"/>
        <v>16000</v>
      </c>
      <c r="D183" s="14">
        <f>($C$23+$C$25)/'Screening Tables'!$E$34*C183</f>
        <v>0.24784000000000003</v>
      </c>
      <c r="E183" s="14">
        <f>($C$27+$C$29)/'Screening Tables'!$E$34*C183</f>
        <v>6.3743999999999996</v>
      </c>
    </row>
    <row r="184" spans="3:5" x14ac:dyDescent="0.25">
      <c r="C184" s="14">
        <f t="shared" si="4"/>
        <v>16100</v>
      </c>
      <c r="D184" s="14">
        <f>($C$23+$C$25)/'Screening Tables'!$E$34*C184</f>
        <v>0.24938900000000003</v>
      </c>
      <c r="E184" s="14">
        <f>($C$27+$C$29)/'Screening Tables'!$E$34*C184</f>
        <v>6.4142399999999995</v>
      </c>
    </row>
    <row r="185" spans="3:5" x14ac:dyDescent="0.25">
      <c r="C185" s="14">
        <f t="shared" si="4"/>
        <v>16200</v>
      </c>
      <c r="D185" s="14">
        <f>($C$23+$C$25)/'Screening Tables'!$E$34*C185</f>
        <v>0.25093800000000005</v>
      </c>
      <c r="E185" s="14">
        <f>($C$27+$C$29)/'Screening Tables'!$E$34*C185</f>
        <v>6.4540799999999994</v>
      </c>
    </row>
    <row r="186" spans="3:5" x14ac:dyDescent="0.25">
      <c r="C186" s="14">
        <f t="shared" si="4"/>
        <v>16300</v>
      </c>
      <c r="D186" s="14">
        <f>($C$23+$C$25)/'Screening Tables'!$E$34*C186</f>
        <v>0.25248700000000002</v>
      </c>
      <c r="E186" s="14">
        <f>($C$27+$C$29)/'Screening Tables'!$E$34*C186</f>
        <v>6.4939199999999992</v>
      </c>
    </row>
    <row r="187" spans="3:5" x14ac:dyDescent="0.25">
      <c r="C187" s="14">
        <f t="shared" si="4"/>
        <v>16400</v>
      </c>
      <c r="D187" s="14">
        <f>($C$23+$C$25)/'Screening Tables'!$E$34*C187</f>
        <v>0.25403600000000004</v>
      </c>
      <c r="E187" s="14">
        <f>($C$27+$C$29)/'Screening Tables'!$E$34*C187</f>
        <v>6.53376</v>
      </c>
    </row>
    <row r="188" spans="3:5" x14ac:dyDescent="0.25">
      <c r="C188" s="14">
        <f t="shared" si="4"/>
        <v>16500</v>
      </c>
      <c r="D188" s="14">
        <f>($C$23+$C$25)/'Screening Tables'!$E$34*C188</f>
        <v>0.25558500000000006</v>
      </c>
      <c r="E188" s="14">
        <f>($C$27+$C$29)/'Screening Tables'!$E$34*C188</f>
        <v>6.5735999999999999</v>
      </c>
    </row>
    <row r="189" spans="3:5" x14ac:dyDescent="0.25">
      <c r="C189" s="14">
        <f t="shared" si="4"/>
        <v>16600</v>
      </c>
      <c r="D189" s="14">
        <f>($C$23+$C$25)/'Screening Tables'!$E$34*C189</f>
        <v>0.25713400000000003</v>
      </c>
      <c r="E189" s="14">
        <f>($C$27+$C$29)/'Screening Tables'!$E$34*C189</f>
        <v>6.6134399999999998</v>
      </c>
    </row>
    <row r="190" spans="3:5" x14ac:dyDescent="0.25">
      <c r="C190" s="14">
        <f t="shared" si="4"/>
        <v>16700</v>
      </c>
      <c r="D190" s="14">
        <f>($C$23+$C$25)/'Screening Tables'!$E$34*C190</f>
        <v>0.25868300000000005</v>
      </c>
      <c r="E190" s="14">
        <f>($C$27+$C$29)/'Screening Tables'!$E$34*C190</f>
        <v>6.6532799999999996</v>
      </c>
    </row>
    <row r="191" spans="3:5" x14ac:dyDescent="0.25">
      <c r="C191" s="14">
        <f t="shared" si="4"/>
        <v>16800</v>
      </c>
      <c r="D191" s="14">
        <f>($C$23+$C$25)/'Screening Tables'!$E$34*C191</f>
        <v>0.26023200000000002</v>
      </c>
      <c r="E191" s="14">
        <f>($C$27+$C$29)/'Screening Tables'!$E$34*C191</f>
        <v>6.6931199999999995</v>
      </c>
    </row>
    <row r="192" spans="3:5" x14ac:dyDescent="0.25">
      <c r="C192" s="14">
        <f t="shared" si="4"/>
        <v>16900</v>
      </c>
      <c r="D192" s="14">
        <f>($C$23+$C$25)/'Screening Tables'!$E$34*C192</f>
        <v>0.26178100000000004</v>
      </c>
      <c r="E192" s="14">
        <f>($C$27+$C$29)/'Screening Tables'!$E$34*C192</f>
        <v>6.7329599999999994</v>
      </c>
    </row>
    <row r="193" spans="3:5" x14ac:dyDescent="0.25">
      <c r="C193" s="14">
        <f t="shared" si="4"/>
        <v>17000</v>
      </c>
      <c r="D193" s="14">
        <f>($C$23+$C$25)/'Screening Tables'!$E$34*C193</f>
        <v>0.26333000000000006</v>
      </c>
      <c r="E193" s="14">
        <f>($C$27+$C$29)/'Screening Tables'!$E$34*C193</f>
        <v>6.7727999999999993</v>
      </c>
    </row>
    <row r="194" spans="3:5" x14ac:dyDescent="0.25">
      <c r="C194" s="14">
        <f t="shared" si="4"/>
        <v>17100</v>
      </c>
      <c r="D194" s="14">
        <f>($C$23+$C$25)/'Screening Tables'!$E$34*C194</f>
        <v>0.26487900000000003</v>
      </c>
      <c r="E194" s="14">
        <f>($C$27+$C$29)/'Screening Tables'!$E$34*C194</f>
        <v>6.81264</v>
      </c>
    </row>
    <row r="195" spans="3:5" x14ac:dyDescent="0.25">
      <c r="C195" s="14">
        <f t="shared" si="4"/>
        <v>17200</v>
      </c>
      <c r="D195" s="14">
        <f>($C$23+$C$25)/'Screening Tables'!$E$34*C195</f>
        <v>0.26642800000000005</v>
      </c>
      <c r="E195" s="14">
        <f>($C$27+$C$29)/'Screening Tables'!$E$34*C195</f>
        <v>6.8524799999999999</v>
      </c>
    </row>
    <row r="196" spans="3:5" x14ac:dyDescent="0.25">
      <c r="C196" s="14">
        <f t="shared" si="4"/>
        <v>17300</v>
      </c>
      <c r="D196" s="14">
        <f>($C$23+$C$25)/'Screening Tables'!$E$34*C196</f>
        <v>0.26797700000000002</v>
      </c>
      <c r="E196" s="14">
        <f>($C$27+$C$29)/'Screening Tables'!$E$34*C196</f>
        <v>6.8923199999999998</v>
      </c>
    </row>
    <row r="197" spans="3:5" x14ac:dyDescent="0.25">
      <c r="C197" s="14">
        <f t="shared" ref="C197:C260" si="5">C196+100</f>
        <v>17400</v>
      </c>
      <c r="D197" s="14">
        <f>($C$23+$C$25)/'Screening Tables'!$E$34*C197</f>
        <v>0.26952600000000004</v>
      </c>
      <c r="E197" s="14">
        <f>($C$27+$C$29)/'Screening Tables'!$E$34*C197</f>
        <v>6.9321599999999997</v>
      </c>
    </row>
    <row r="198" spans="3:5" x14ac:dyDescent="0.25">
      <c r="C198" s="14">
        <f t="shared" si="5"/>
        <v>17500</v>
      </c>
      <c r="D198" s="14">
        <f>($C$23+$C$25)/'Screening Tables'!$E$34*C198</f>
        <v>0.27107500000000007</v>
      </c>
      <c r="E198" s="14">
        <f>($C$27+$C$29)/'Screening Tables'!$E$34*C198</f>
        <v>6.9719999999999995</v>
      </c>
    </row>
    <row r="199" spans="3:5" x14ac:dyDescent="0.25">
      <c r="C199" s="14">
        <f t="shared" si="5"/>
        <v>17600</v>
      </c>
      <c r="D199" s="14">
        <f>($C$23+$C$25)/'Screening Tables'!$E$34*C199</f>
        <v>0.27262400000000003</v>
      </c>
      <c r="E199" s="14">
        <f>($C$27+$C$29)/'Screening Tables'!$E$34*C199</f>
        <v>7.0118399999999994</v>
      </c>
    </row>
    <row r="200" spans="3:5" x14ac:dyDescent="0.25">
      <c r="C200" s="14">
        <f t="shared" si="5"/>
        <v>17700</v>
      </c>
      <c r="D200" s="14">
        <f>($C$23+$C$25)/'Screening Tables'!$E$34*C200</f>
        <v>0.27417300000000006</v>
      </c>
      <c r="E200" s="14">
        <f>($C$27+$C$29)/'Screening Tables'!$E$34*C200</f>
        <v>7.0516799999999993</v>
      </c>
    </row>
    <row r="201" spans="3:5" x14ac:dyDescent="0.25">
      <c r="C201" s="14">
        <f t="shared" si="5"/>
        <v>17800</v>
      </c>
      <c r="D201" s="14">
        <f>($C$23+$C$25)/'Screening Tables'!$E$34*C201</f>
        <v>0.27572200000000002</v>
      </c>
      <c r="E201" s="14">
        <f>($C$27+$C$29)/'Screening Tables'!$E$34*C201</f>
        <v>7.09152</v>
      </c>
    </row>
    <row r="202" spans="3:5" x14ac:dyDescent="0.25">
      <c r="C202" s="14">
        <f t="shared" si="5"/>
        <v>17900</v>
      </c>
      <c r="D202" s="14">
        <f>($C$23+$C$25)/'Screening Tables'!$E$34*C202</f>
        <v>0.27727100000000005</v>
      </c>
      <c r="E202" s="14">
        <f>($C$27+$C$29)/'Screening Tables'!$E$34*C202</f>
        <v>7.1313599999999999</v>
      </c>
    </row>
    <row r="203" spans="3:5" x14ac:dyDescent="0.25">
      <c r="C203" s="14">
        <f t="shared" si="5"/>
        <v>18000</v>
      </c>
      <c r="D203" s="14">
        <f>($C$23+$C$25)/'Screening Tables'!$E$34*C203</f>
        <v>0.27882000000000007</v>
      </c>
      <c r="E203" s="14">
        <f>($C$27+$C$29)/'Screening Tables'!$E$34*C203</f>
        <v>7.1711999999999998</v>
      </c>
    </row>
    <row r="204" spans="3:5" x14ac:dyDescent="0.25">
      <c r="C204" s="14">
        <f t="shared" si="5"/>
        <v>18100</v>
      </c>
      <c r="D204" s="14">
        <f>($C$23+$C$25)/'Screening Tables'!$E$34*C204</f>
        <v>0.28036900000000003</v>
      </c>
      <c r="E204" s="14">
        <f>($C$27+$C$29)/'Screening Tables'!$E$34*C204</f>
        <v>7.2110399999999997</v>
      </c>
    </row>
    <row r="205" spans="3:5" x14ac:dyDescent="0.25">
      <c r="C205" s="14">
        <f t="shared" si="5"/>
        <v>18200</v>
      </c>
      <c r="D205" s="14">
        <f>($C$23+$C$25)/'Screening Tables'!$E$34*C205</f>
        <v>0.28191800000000006</v>
      </c>
      <c r="E205" s="14">
        <f>($C$27+$C$29)/'Screening Tables'!$E$34*C205</f>
        <v>7.2508799999999995</v>
      </c>
    </row>
    <row r="206" spans="3:5" x14ac:dyDescent="0.25">
      <c r="C206" s="14">
        <f t="shared" si="5"/>
        <v>18300</v>
      </c>
      <c r="D206" s="14">
        <f>($C$23+$C$25)/'Screening Tables'!$E$34*C206</f>
        <v>0.28346700000000002</v>
      </c>
      <c r="E206" s="14">
        <f>($C$27+$C$29)/'Screening Tables'!$E$34*C206</f>
        <v>7.2907199999999994</v>
      </c>
    </row>
    <row r="207" spans="3:5" x14ac:dyDescent="0.25">
      <c r="C207" s="14">
        <f t="shared" si="5"/>
        <v>18400</v>
      </c>
      <c r="D207" s="14">
        <f>($C$23+$C$25)/'Screening Tables'!$E$34*C207</f>
        <v>0.28501600000000005</v>
      </c>
      <c r="E207" s="14">
        <f>($C$27+$C$29)/'Screening Tables'!$E$34*C207</f>
        <v>7.3305599999999993</v>
      </c>
    </row>
    <row r="208" spans="3:5" x14ac:dyDescent="0.25">
      <c r="C208" s="14">
        <f t="shared" si="5"/>
        <v>18500</v>
      </c>
      <c r="D208" s="14">
        <f>($C$23+$C$25)/'Screening Tables'!$E$34*C208</f>
        <v>0.28656500000000007</v>
      </c>
      <c r="E208" s="14">
        <f>($C$27+$C$29)/'Screening Tables'!$E$34*C208</f>
        <v>7.3704000000000001</v>
      </c>
    </row>
    <row r="209" spans="3:5" x14ac:dyDescent="0.25">
      <c r="C209" s="14">
        <f t="shared" si="5"/>
        <v>18600</v>
      </c>
      <c r="D209" s="14">
        <f>($C$23+$C$25)/'Screening Tables'!$E$34*C209</f>
        <v>0.28811400000000004</v>
      </c>
      <c r="E209" s="14">
        <f>($C$27+$C$29)/'Screening Tables'!$E$34*C209</f>
        <v>7.4102399999999999</v>
      </c>
    </row>
    <row r="210" spans="3:5" x14ac:dyDescent="0.25">
      <c r="C210" s="14">
        <f t="shared" si="5"/>
        <v>18700</v>
      </c>
      <c r="D210" s="14">
        <f>($C$23+$C$25)/'Screening Tables'!$E$34*C210</f>
        <v>0.28966300000000006</v>
      </c>
      <c r="E210" s="14">
        <f>($C$27+$C$29)/'Screening Tables'!$E$34*C210</f>
        <v>7.4500799999999998</v>
      </c>
    </row>
    <row r="211" spans="3:5" x14ac:dyDescent="0.25">
      <c r="C211" s="14">
        <f t="shared" si="5"/>
        <v>18800</v>
      </c>
      <c r="D211" s="14">
        <f>($C$23+$C$25)/'Screening Tables'!$E$34*C211</f>
        <v>0.29121200000000003</v>
      </c>
      <c r="E211" s="14">
        <f>($C$27+$C$29)/'Screening Tables'!$E$34*C211</f>
        <v>7.4899199999999997</v>
      </c>
    </row>
    <row r="212" spans="3:5" x14ac:dyDescent="0.25">
      <c r="C212" s="14">
        <f t="shared" si="5"/>
        <v>18900</v>
      </c>
      <c r="D212" s="14">
        <f>($C$23+$C$25)/'Screening Tables'!$E$34*C212</f>
        <v>0.29276100000000005</v>
      </c>
      <c r="E212" s="14">
        <f>($C$27+$C$29)/'Screening Tables'!$E$34*C212</f>
        <v>7.5297599999999996</v>
      </c>
    </row>
    <row r="213" spans="3:5" x14ac:dyDescent="0.25">
      <c r="C213" s="14">
        <f t="shared" si="5"/>
        <v>19000</v>
      </c>
      <c r="D213" s="14">
        <f>($C$23+$C$25)/'Screening Tables'!$E$34*C213</f>
        <v>0.29431000000000007</v>
      </c>
      <c r="E213" s="14">
        <f>($C$27+$C$29)/'Screening Tables'!$E$34*C213</f>
        <v>7.5695999999999994</v>
      </c>
    </row>
    <row r="214" spans="3:5" x14ac:dyDescent="0.25">
      <c r="C214" s="14">
        <f t="shared" si="5"/>
        <v>19100</v>
      </c>
      <c r="D214" s="14">
        <f>($C$23+$C$25)/'Screening Tables'!$E$34*C214</f>
        <v>0.29585900000000004</v>
      </c>
      <c r="E214" s="14">
        <f>($C$27+$C$29)/'Screening Tables'!$E$34*C214</f>
        <v>7.6094399999999993</v>
      </c>
    </row>
    <row r="215" spans="3:5" x14ac:dyDescent="0.25">
      <c r="C215" s="14">
        <f t="shared" si="5"/>
        <v>19200</v>
      </c>
      <c r="D215" s="14">
        <f>($C$23+$C$25)/'Screening Tables'!$E$34*C215</f>
        <v>0.29740800000000006</v>
      </c>
      <c r="E215" s="14">
        <f>($C$27+$C$29)/'Screening Tables'!$E$34*C215</f>
        <v>7.6492799999999992</v>
      </c>
    </row>
    <row r="216" spans="3:5" x14ac:dyDescent="0.25">
      <c r="C216" s="14">
        <f t="shared" si="5"/>
        <v>19300</v>
      </c>
      <c r="D216" s="14">
        <f>($C$23+$C$25)/'Screening Tables'!$E$34*C216</f>
        <v>0.29895700000000003</v>
      </c>
      <c r="E216" s="14">
        <f>($C$27+$C$29)/'Screening Tables'!$E$34*C216</f>
        <v>7.68912</v>
      </c>
    </row>
    <row r="217" spans="3:5" x14ac:dyDescent="0.25">
      <c r="C217" s="14">
        <f t="shared" si="5"/>
        <v>19400</v>
      </c>
      <c r="D217" s="14">
        <f>($C$23+$C$25)/'Screening Tables'!$E$34*C217</f>
        <v>0.30050600000000005</v>
      </c>
      <c r="E217" s="14">
        <f>($C$27+$C$29)/'Screening Tables'!$E$34*C217</f>
        <v>7.7289599999999998</v>
      </c>
    </row>
    <row r="218" spans="3:5" x14ac:dyDescent="0.25">
      <c r="C218" s="14">
        <f t="shared" si="5"/>
        <v>19500</v>
      </c>
      <c r="D218" s="14">
        <f>($C$23+$C$25)/'Screening Tables'!$E$34*C218</f>
        <v>0.30205500000000007</v>
      </c>
      <c r="E218" s="14">
        <f>($C$27+$C$29)/'Screening Tables'!$E$34*C218</f>
        <v>7.7687999999999997</v>
      </c>
    </row>
    <row r="219" spans="3:5" x14ac:dyDescent="0.25">
      <c r="C219" s="14">
        <f t="shared" si="5"/>
        <v>19600</v>
      </c>
      <c r="D219" s="14">
        <f>($C$23+$C$25)/'Screening Tables'!$E$34*C219</f>
        <v>0.30360400000000004</v>
      </c>
      <c r="E219" s="14">
        <f>($C$27+$C$29)/'Screening Tables'!$E$34*C219</f>
        <v>7.8086399999999996</v>
      </c>
    </row>
    <row r="220" spans="3:5" x14ac:dyDescent="0.25">
      <c r="C220" s="14">
        <f t="shared" si="5"/>
        <v>19700</v>
      </c>
      <c r="D220" s="14">
        <f>($C$23+$C$25)/'Screening Tables'!$E$34*C220</f>
        <v>0.30515300000000006</v>
      </c>
      <c r="E220" s="14">
        <f>($C$27+$C$29)/'Screening Tables'!$E$34*C220</f>
        <v>7.8484799999999995</v>
      </c>
    </row>
    <row r="221" spans="3:5" x14ac:dyDescent="0.25">
      <c r="C221" s="14">
        <f t="shared" si="5"/>
        <v>19800</v>
      </c>
      <c r="D221" s="14">
        <f>($C$23+$C$25)/'Screening Tables'!$E$34*C221</f>
        <v>0.30670200000000003</v>
      </c>
      <c r="E221" s="14">
        <f>($C$27+$C$29)/'Screening Tables'!$E$34*C221</f>
        <v>7.8883199999999993</v>
      </c>
    </row>
    <row r="222" spans="3:5" x14ac:dyDescent="0.25">
      <c r="C222" s="14">
        <f t="shared" si="5"/>
        <v>19900</v>
      </c>
      <c r="D222" s="14">
        <f>($C$23+$C$25)/'Screening Tables'!$E$34*C222</f>
        <v>0.30825100000000005</v>
      </c>
      <c r="E222" s="14">
        <f>($C$27+$C$29)/'Screening Tables'!$E$34*C222</f>
        <v>7.9281599999999992</v>
      </c>
    </row>
    <row r="223" spans="3:5" x14ac:dyDescent="0.25">
      <c r="C223" s="14">
        <f t="shared" si="5"/>
        <v>20000</v>
      </c>
      <c r="D223" s="14">
        <f>($C$23+$C$25)/'Screening Tables'!$E$34*C223</f>
        <v>0.30980000000000008</v>
      </c>
      <c r="E223" s="14">
        <f>($C$27+$C$29)/'Screening Tables'!$E$34*C223</f>
        <v>7.968</v>
      </c>
    </row>
    <row r="224" spans="3:5" x14ac:dyDescent="0.25">
      <c r="C224" s="14">
        <f t="shared" si="5"/>
        <v>20100</v>
      </c>
      <c r="D224" s="14">
        <f>($C$23+$C$25)/'Screening Tables'!$E$34*C224</f>
        <v>0.31134900000000004</v>
      </c>
      <c r="E224" s="14">
        <f>($C$27+$C$29)/'Screening Tables'!$E$34*C224</f>
        <v>8.0078399999999998</v>
      </c>
    </row>
    <row r="225" spans="3:5" x14ac:dyDescent="0.25">
      <c r="C225" s="14">
        <f t="shared" si="5"/>
        <v>20200</v>
      </c>
      <c r="D225" s="14">
        <f>($C$23+$C$25)/'Screening Tables'!$E$34*C225</f>
        <v>0.31289800000000006</v>
      </c>
      <c r="E225" s="14">
        <f>($C$27+$C$29)/'Screening Tables'!$E$34*C225</f>
        <v>8.0476799999999997</v>
      </c>
    </row>
    <row r="226" spans="3:5" x14ac:dyDescent="0.25">
      <c r="C226" s="14">
        <f t="shared" si="5"/>
        <v>20300</v>
      </c>
      <c r="D226" s="14">
        <f>($C$23+$C$25)/'Screening Tables'!$E$34*C226</f>
        <v>0.31444700000000003</v>
      </c>
      <c r="E226" s="14">
        <f>($C$27+$C$29)/'Screening Tables'!$E$34*C226</f>
        <v>8.0875199999999996</v>
      </c>
    </row>
    <row r="227" spans="3:5" x14ac:dyDescent="0.25">
      <c r="C227" s="14">
        <f t="shared" si="5"/>
        <v>20400</v>
      </c>
      <c r="D227" s="14">
        <f>($C$23+$C$25)/'Screening Tables'!$E$34*C227</f>
        <v>0.31599600000000005</v>
      </c>
      <c r="E227" s="14">
        <f>($C$27+$C$29)/'Screening Tables'!$E$34*C227</f>
        <v>8.1273599999999995</v>
      </c>
    </row>
    <row r="228" spans="3:5" x14ac:dyDescent="0.25">
      <c r="C228" s="14">
        <f t="shared" si="5"/>
        <v>20500</v>
      </c>
      <c r="D228" s="14">
        <f>($C$23+$C$25)/'Screening Tables'!$E$34*C228</f>
        <v>0.31754500000000008</v>
      </c>
      <c r="E228" s="14">
        <f>($C$27+$C$29)/'Screening Tables'!$E$34*C228</f>
        <v>8.1671999999999993</v>
      </c>
    </row>
    <row r="229" spans="3:5" x14ac:dyDescent="0.25">
      <c r="C229" s="14">
        <f t="shared" si="5"/>
        <v>20600</v>
      </c>
      <c r="D229" s="14">
        <f>($C$23+$C$25)/'Screening Tables'!$E$34*C229</f>
        <v>0.31909400000000004</v>
      </c>
      <c r="E229" s="14">
        <f>($C$27+$C$29)/'Screening Tables'!$E$34*C229</f>
        <v>8.2070399999999992</v>
      </c>
    </row>
    <row r="230" spans="3:5" x14ac:dyDescent="0.25">
      <c r="C230" s="14">
        <f t="shared" si="5"/>
        <v>20700</v>
      </c>
      <c r="D230" s="14">
        <f>($C$23+$C$25)/'Screening Tables'!$E$34*C230</f>
        <v>0.32064300000000007</v>
      </c>
      <c r="E230" s="14">
        <f>($C$27+$C$29)/'Screening Tables'!$E$34*C230</f>
        <v>8.2468799999999991</v>
      </c>
    </row>
    <row r="231" spans="3:5" x14ac:dyDescent="0.25">
      <c r="C231" s="14">
        <f t="shared" si="5"/>
        <v>20800</v>
      </c>
      <c r="D231" s="14">
        <f>($C$23+$C$25)/'Screening Tables'!$E$34*C231</f>
        <v>0.32219200000000003</v>
      </c>
      <c r="E231" s="14">
        <f>($C$27+$C$29)/'Screening Tables'!$E$34*C231</f>
        <v>8.286719999999999</v>
      </c>
    </row>
    <row r="232" spans="3:5" x14ac:dyDescent="0.25">
      <c r="C232" s="14">
        <f t="shared" si="5"/>
        <v>20900</v>
      </c>
      <c r="D232" s="14">
        <f>($C$23+$C$25)/'Screening Tables'!$E$34*C232</f>
        <v>0.32374100000000006</v>
      </c>
      <c r="E232" s="14">
        <f>($C$27+$C$29)/'Screening Tables'!$E$34*C232</f>
        <v>8.3265599999999989</v>
      </c>
    </row>
    <row r="233" spans="3:5" x14ac:dyDescent="0.25">
      <c r="C233" s="14">
        <f t="shared" si="5"/>
        <v>21000</v>
      </c>
      <c r="D233" s="14">
        <f>($C$23+$C$25)/'Screening Tables'!$E$34*C233</f>
        <v>0.32529000000000008</v>
      </c>
      <c r="E233" s="14">
        <f>($C$27+$C$29)/'Screening Tables'!$E$34*C233</f>
        <v>8.3663999999999987</v>
      </c>
    </row>
    <row r="234" spans="3:5" x14ac:dyDescent="0.25">
      <c r="C234" s="14">
        <f t="shared" si="5"/>
        <v>21100</v>
      </c>
      <c r="D234" s="14">
        <f>($C$23+$C$25)/'Screening Tables'!$E$34*C234</f>
        <v>0.32683900000000005</v>
      </c>
      <c r="E234" s="14">
        <f>($C$27+$C$29)/'Screening Tables'!$E$34*C234</f>
        <v>8.4062400000000004</v>
      </c>
    </row>
    <row r="235" spans="3:5" x14ac:dyDescent="0.25">
      <c r="C235" s="14">
        <f t="shared" si="5"/>
        <v>21200</v>
      </c>
      <c r="D235" s="14">
        <f>($C$23+$C$25)/'Screening Tables'!$E$34*C235</f>
        <v>0.32838800000000007</v>
      </c>
      <c r="E235" s="14">
        <f>($C$27+$C$29)/'Screening Tables'!$E$34*C235</f>
        <v>8.4460800000000003</v>
      </c>
    </row>
    <row r="236" spans="3:5" x14ac:dyDescent="0.25">
      <c r="C236" s="14">
        <f t="shared" si="5"/>
        <v>21300</v>
      </c>
      <c r="D236" s="14">
        <f>($C$23+$C$25)/'Screening Tables'!$E$34*C236</f>
        <v>0.32993700000000004</v>
      </c>
      <c r="E236" s="14">
        <f>($C$27+$C$29)/'Screening Tables'!$E$34*C236</f>
        <v>8.4859200000000001</v>
      </c>
    </row>
    <row r="237" spans="3:5" x14ac:dyDescent="0.25">
      <c r="C237" s="14">
        <f t="shared" si="5"/>
        <v>21400</v>
      </c>
      <c r="D237" s="14">
        <f>($C$23+$C$25)/'Screening Tables'!$E$34*C237</f>
        <v>0.33148600000000006</v>
      </c>
      <c r="E237" s="14">
        <f>($C$27+$C$29)/'Screening Tables'!$E$34*C237</f>
        <v>8.52576</v>
      </c>
    </row>
    <row r="238" spans="3:5" x14ac:dyDescent="0.25">
      <c r="C238" s="14">
        <f t="shared" si="5"/>
        <v>21500</v>
      </c>
      <c r="D238" s="14">
        <f>($C$23+$C$25)/'Screening Tables'!$E$34*C238</f>
        <v>0.33303500000000003</v>
      </c>
      <c r="E238" s="14">
        <f>($C$27+$C$29)/'Screening Tables'!$E$34*C238</f>
        <v>8.5655999999999999</v>
      </c>
    </row>
    <row r="239" spans="3:5" x14ac:dyDescent="0.25">
      <c r="C239" s="14">
        <f t="shared" si="5"/>
        <v>21600</v>
      </c>
      <c r="D239" s="14">
        <f>($C$23+$C$25)/'Screening Tables'!$E$34*C239</f>
        <v>0.33458400000000005</v>
      </c>
      <c r="E239" s="14">
        <f>($C$27+$C$29)/'Screening Tables'!$E$34*C239</f>
        <v>8.6054399999999998</v>
      </c>
    </row>
    <row r="240" spans="3:5" x14ac:dyDescent="0.25">
      <c r="C240" s="14">
        <f t="shared" si="5"/>
        <v>21700</v>
      </c>
      <c r="D240" s="14">
        <f>($C$23+$C$25)/'Screening Tables'!$E$34*C240</f>
        <v>0.33613300000000007</v>
      </c>
      <c r="E240" s="14">
        <f>($C$27+$C$29)/'Screening Tables'!$E$34*C240</f>
        <v>8.6452799999999996</v>
      </c>
    </row>
    <row r="241" spans="3:5" x14ac:dyDescent="0.25">
      <c r="C241" s="14">
        <f t="shared" si="5"/>
        <v>21800</v>
      </c>
      <c r="D241" s="14">
        <f>($C$23+$C$25)/'Screening Tables'!$E$34*C241</f>
        <v>0.33768200000000004</v>
      </c>
      <c r="E241" s="14">
        <f>($C$27+$C$29)/'Screening Tables'!$E$34*C241</f>
        <v>8.6851199999999995</v>
      </c>
    </row>
    <row r="242" spans="3:5" x14ac:dyDescent="0.25">
      <c r="C242" s="14">
        <f t="shared" si="5"/>
        <v>21900</v>
      </c>
      <c r="D242" s="14">
        <f>($C$23+$C$25)/'Screening Tables'!$E$34*C242</f>
        <v>0.33923100000000006</v>
      </c>
      <c r="E242" s="14">
        <f>($C$27+$C$29)/'Screening Tables'!$E$34*C242</f>
        <v>8.7249599999999994</v>
      </c>
    </row>
    <row r="243" spans="3:5" x14ac:dyDescent="0.25">
      <c r="C243" s="14">
        <f t="shared" si="5"/>
        <v>22000</v>
      </c>
      <c r="D243" s="14">
        <f>($C$23+$C$25)/'Screening Tables'!$E$34*C243</f>
        <v>0.34078000000000003</v>
      </c>
      <c r="E243" s="14">
        <f>($C$27+$C$29)/'Screening Tables'!$E$34*C243</f>
        <v>8.7647999999999993</v>
      </c>
    </row>
    <row r="244" spans="3:5" x14ac:dyDescent="0.25">
      <c r="C244" s="14">
        <f t="shared" si="5"/>
        <v>22100</v>
      </c>
      <c r="D244" s="14">
        <f>($C$23+$C$25)/'Screening Tables'!$E$34*C244</f>
        <v>0.34232900000000005</v>
      </c>
      <c r="E244" s="14">
        <f>($C$27+$C$29)/'Screening Tables'!$E$34*C244</f>
        <v>8.8046399999999991</v>
      </c>
    </row>
    <row r="245" spans="3:5" x14ac:dyDescent="0.25">
      <c r="C245" s="14">
        <f t="shared" si="5"/>
        <v>22200</v>
      </c>
      <c r="D245" s="14">
        <f>($C$23+$C$25)/'Screening Tables'!$E$34*C245</f>
        <v>0.34387800000000007</v>
      </c>
      <c r="E245" s="14">
        <f>($C$27+$C$29)/'Screening Tables'!$E$34*C245</f>
        <v>8.844479999999999</v>
      </c>
    </row>
    <row r="246" spans="3:5" x14ac:dyDescent="0.25">
      <c r="C246" s="14">
        <f t="shared" si="5"/>
        <v>22300</v>
      </c>
      <c r="D246" s="14">
        <f>($C$23+$C$25)/'Screening Tables'!$E$34*C246</f>
        <v>0.34542700000000004</v>
      </c>
      <c r="E246" s="14">
        <f>($C$27+$C$29)/'Screening Tables'!$E$34*C246</f>
        <v>8.8843199999999989</v>
      </c>
    </row>
    <row r="247" spans="3:5" x14ac:dyDescent="0.25">
      <c r="C247" s="14">
        <f t="shared" si="5"/>
        <v>22400</v>
      </c>
      <c r="D247" s="14">
        <f>($C$23+$C$25)/'Screening Tables'!$E$34*C247</f>
        <v>0.34697600000000006</v>
      </c>
      <c r="E247" s="14">
        <f>($C$27+$C$29)/'Screening Tables'!$E$34*C247</f>
        <v>8.9241599999999988</v>
      </c>
    </row>
    <row r="248" spans="3:5" x14ac:dyDescent="0.25">
      <c r="C248" s="14">
        <f t="shared" si="5"/>
        <v>22500</v>
      </c>
      <c r="D248" s="14">
        <f>($C$23+$C$25)/'Screening Tables'!$E$34*C248</f>
        <v>0.34852500000000003</v>
      </c>
      <c r="E248" s="14">
        <f>($C$27+$C$29)/'Screening Tables'!$E$34*C248</f>
        <v>8.9640000000000004</v>
      </c>
    </row>
    <row r="249" spans="3:5" x14ac:dyDescent="0.25">
      <c r="C249" s="14">
        <f t="shared" si="5"/>
        <v>22600</v>
      </c>
      <c r="D249" s="14">
        <f>($C$23+$C$25)/'Screening Tables'!$E$34*C249</f>
        <v>0.35007400000000005</v>
      </c>
      <c r="E249" s="14">
        <f>($C$27+$C$29)/'Screening Tables'!$E$34*C249</f>
        <v>9.0038400000000003</v>
      </c>
    </row>
    <row r="250" spans="3:5" x14ac:dyDescent="0.25">
      <c r="C250" s="14">
        <f t="shared" si="5"/>
        <v>22700</v>
      </c>
      <c r="D250" s="14">
        <f>($C$23+$C$25)/'Screening Tables'!$E$34*C250</f>
        <v>0.35162300000000007</v>
      </c>
      <c r="E250" s="14">
        <f>($C$27+$C$29)/'Screening Tables'!$E$34*C250</f>
        <v>9.0436800000000002</v>
      </c>
    </row>
    <row r="251" spans="3:5" x14ac:dyDescent="0.25">
      <c r="C251" s="14">
        <f t="shared" si="5"/>
        <v>22800</v>
      </c>
      <c r="D251" s="14">
        <f>($C$23+$C$25)/'Screening Tables'!$E$34*C251</f>
        <v>0.35317200000000004</v>
      </c>
      <c r="E251" s="14">
        <f>($C$27+$C$29)/'Screening Tables'!$E$34*C251</f>
        <v>9.08352</v>
      </c>
    </row>
    <row r="252" spans="3:5" x14ac:dyDescent="0.25">
      <c r="C252" s="14">
        <f t="shared" si="5"/>
        <v>22900</v>
      </c>
      <c r="D252" s="14">
        <f>($C$23+$C$25)/'Screening Tables'!$E$34*C252</f>
        <v>0.35472100000000006</v>
      </c>
      <c r="E252" s="14">
        <f>($C$27+$C$29)/'Screening Tables'!$E$34*C252</f>
        <v>9.1233599999999999</v>
      </c>
    </row>
    <row r="253" spans="3:5" x14ac:dyDescent="0.25">
      <c r="C253" s="14">
        <f t="shared" si="5"/>
        <v>23000</v>
      </c>
      <c r="D253" s="14">
        <f>($C$23+$C$25)/'Screening Tables'!$E$34*C253</f>
        <v>0.35627000000000003</v>
      </c>
      <c r="E253" s="14">
        <f>($C$27+$C$29)/'Screening Tables'!$E$34*C253</f>
        <v>9.1631999999999998</v>
      </c>
    </row>
    <row r="254" spans="3:5" x14ac:dyDescent="0.25">
      <c r="C254" s="14">
        <f t="shared" si="5"/>
        <v>23100</v>
      </c>
      <c r="D254" s="14">
        <f>($C$23+$C$25)/'Screening Tables'!$E$34*C254</f>
        <v>0.35781900000000005</v>
      </c>
      <c r="E254" s="14">
        <f>($C$27+$C$29)/'Screening Tables'!$E$34*C254</f>
        <v>9.2030399999999997</v>
      </c>
    </row>
    <row r="255" spans="3:5" x14ac:dyDescent="0.25">
      <c r="C255" s="14">
        <f t="shared" si="5"/>
        <v>23200</v>
      </c>
      <c r="D255" s="14">
        <f>($C$23+$C$25)/'Screening Tables'!$E$34*C255</f>
        <v>0.35936800000000008</v>
      </c>
      <c r="E255" s="14">
        <f>($C$27+$C$29)/'Screening Tables'!$E$34*C255</f>
        <v>9.2428799999999995</v>
      </c>
    </row>
    <row r="256" spans="3:5" x14ac:dyDescent="0.25">
      <c r="C256" s="14">
        <f t="shared" si="5"/>
        <v>23300</v>
      </c>
      <c r="D256" s="14">
        <f>($C$23+$C$25)/'Screening Tables'!$E$34*C256</f>
        <v>0.36091700000000004</v>
      </c>
      <c r="E256" s="14">
        <f>($C$27+$C$29)/'Screening Tables'!$E$34*C256</f>
        <v>9.2827199999999994</v>
      </c>
    </row>
    <row r="257" spans="3:5" x14ac:dyDescent="0.25">
      <c r="C257" s="14">
        <f t="shared" si="5"/>
        <v>23400</v>
      </c>
      <c r="D257" s="14">
        <f>($C$23+$C$25)/'Screening Tables'!$E$34*C257</f>
        <v>0.36246600000000007</v>
      </c>
      <c r="E257" s="14">
        <f>($C$27+$C$29)/'Screening Tables'!$E$34*C257</f>
        <v>9.3225599999999993</v>
      </c>
    </row>
    <row r="258" spans="3:5" x14ac:dyDescent="0.25">
      <c r="C258" s="14">
        <f t="shared" si="5"/>
        <v>23500</v>
      </c>
      <c r="D258" s="14">
        <f>($C$23+$C$25)/'Screening Tables'!$E$34*C258</f>
        <v>0.36401500000000003</v>
      </c>
      <c r="E258" s="14">
        <f>($C$27+$C$29)/'Screening Tables'!$E$34*C258</f>
        <v>9.3623999999999992</v>
      </c>
    </row>
    <row r="259" spans="3:5" x14ac:dyDescent="0.25">
      <c r="C259" s="14">
        <f t="shared" si="5"/>
        <v>23600</v>
      </c>
      <c r="D259" s="14">
        <f>($C$23+$C$25)/'Screening Tables'!$E$34*C259</f>
        <v>0.36556400000000006</v>
      </c>
      <c r="E259" s="14">
        <f>($C$27+$C$29)/'Screening Tables'!$E$34*C259</f>
        <v>9.402239999999999</v>
      </c>
    </row>
    <row r="260" spans="3:5" x14ac:dyDescent="0.25">
      <c r="C260" s="14">
        <f t="shared" si="5"/>
        <v>23700</v>
      </c>
      <c r="D260" s="14">
        <f>($C$23+$C$25)/'Screening Tables'!$E$34*C260</f>
        <v>0.36711300000000008</v>
      </c>
      <c r="E260" s="14">
        <f>($C$27+$C$29)/'Screening Tables'!$E$34*C260</f>
        <v>9.4420799999999989</v>
      </c>
    </row>
    <row r="261" spans="3:5" x14ac:dyDescent="0.25">
      <c r="C261" s="14">
        <f t="shared" ref="C261:C324" si="6">C260+100</f>
        <v>23800</v>
      </c>
      <c r="D261" s="14">
        <f>($C$23+$C$25)/'Screening Tables'!$E$34*C261</f>
        <v>0.36866200000000005</v>
      </c>
      <c r="E261" s="14">
        <f>($C$27+$C$29)/'Screening Tables'!$E$34*C261</f>
        <v>9.4819199999999988</v>
      </c>
    </row>
    <row r="262" spans="3:5" x14ac:dyDescent="0.25">
      <c r="C262" s="14">
        <f t="shared" si="6"/>
        <v>23900</v>
      </c>
      <c r="D262" s="14">
        <f>($C$23+$C$25)/'Screening Tables'!$E$34*C262</f>
        <v>0.37021100000000007</v>
      </c>
      <c r="E262" s="14">
        <f>($C$27+$C$29)/'Screening Tables'!$E$34*C262</f>
        <v>9.5217599999999987</v>
      </c>
    </row>
    <row r="263" spans="3:5" x14ac:dyDescent="0.25">
      <c r="C263" s="14">
        <f t="shared" si="6"/>
        <v>24000</v>
      </c>
      <c r="D263" s="14">
        <f>($C$23+$C$25)/'Screening Tables'!$E$34*C263</f>
        <v>0.37176000000000003</v>
      </c>
      <c r="E263" s="14">
        <f>($C$27+$C$29)/'Screening Tables'!$E$34*C263</f>
        <v>9.5616000000000003</v>
      </c>
    </row>
    <row r="264" spans="3:5" x14ac:dyDescent="0.25">
      <c r="C264" s="14">
        <f t="shared" si="6"/>
        <v>24100</v>
      </c>
      <c r="D264" s="14">
        <f>($C$23+$C$25)/'Screening Tables'!$E$34*C264</f>
        <v>0.37330900000000006</v>
      </c>
      <c r="E264" s="14">
        <f>($C$27+$C$29)/'Screening Tables'!$E$34*C264</f>
        <v>9.6014400000000002</v>
      </c>
    </row>
    <row r="265" spans="3:5" x14ac:dyDescent="0.25">
      <c r="C265" s="14">
        <f t="shared" si="6"/>
        <v>24200</v>
      </c>
      <c r="D265" s="14">
        <f>($C$23+$C$25)/'Screening Tables'!$E$34*C265</f>
        <v>0.37485800000000008</v>
      </c>
      <c r="E265" s="14">
        <f>($C$27+$C$29)/'Screening Tables'!$E$34*C265</f>
        <v>9.6412800000000001</v>
      </c>
    </row>
    <row r="266" spans="3:5" x14ac:dyDescent="0.25">
      <c r="C266" s="14">
        <f t="shared" si="6"/>
        <v>24300</v>
      </c>
      <c r="D266" s="14">
        <f>($C$23+$C$25)/'Screening Tables'!$E$34*C266</f>
        <v>0.37640700000000005</v>
      </c>
      <c r="E266" s="14">
        <f>($C$27+$C$29)/'Screening Tables'!$E$34*C266</f>
        <v>9.6811199999999999</v>
      </c>
    </row>
    <row r="267" spans="3:5" x14ac:dyDescent="0.25">
      <c r="C267" s="14">
        <f t="shared" si="6"/>
        <v>24400</v>
      </c>
      <c r="D267" s="14">
        <f>($C$23+$C$25)/'Screening Tables'!$E$34*C267</f>
        <v>0.37795600000000007</v>
      </c>
      <c r="E267" s="14">
        <f>($C$27+$C$29)/'Screening Tables'!$E$34*C267</f>
        <v>9.7209599999999998</v>
      </c>
    </row>
    <row r="268" spans="3:5" x14ac:dyDescent="0.25">
      <c r="C268" s="14">
        <f t="shared" si="6"/>
        <v>24500</v>
      </c>
      <c r="D268" s="14">
        <f>($C$23+$C$25)/'Screening Tables'!$E$34*C268</f>
        <v>0.37950500000000004</v>
      </c>
      <c r="E268" s="14">
        <f>($C$27+$C$29)/'Screening Tables'!$E$34*C268</f>
        <v>9.7607999999999997</v>
      </c>
    </row>
    <row r="269" spans="3:5" x14ac:dyDescent="0.25">
      <c r="C269" s="14">
        <f t="shared" si="6"/>
        <v>24600</v>
      </c>
      <c r="D269" s="14">
        <f>($C$23+$C$25)/'Screening Tables'!$E$34*C269</f>
        <v>0.38105400000000006</v>
      </c>
      <c r="E269" s="14">
        <f>($C$27+$C$29)/'Screening Tables'!$E$34*C269</f>
        <v>9.8006399999999996</v>
      </c>
    </row>
    <row r="270" spans="3:5" x14ac:dyDescent="0.25">
      <c r="C270" s="14">
        <f t="shared" si="6"/>
        <v>24700</v>
      </c>
      <c r="D270" s="14">
        <f>($C$23+$C$25)/'Screening Tables'!$E$34*C270</f>
        <v>0.38260300000000008</v>
      </c>
      <c r="E270" s="14">
        <f>($C$27+$C$29)/'Screening Tables'!$E$34*C270</f>
        <v>9.8404799999999994</v>
      </c>
    </row>
    <row r="271" spans="3:5" x14ac:dyDescent="0.25">
      <c r="C271" s="14">
        <f t="shared" si="6"/>
        <v>24800</v>
      </c>
      <c r="D271" s="14">
        <f>($C$23+$C$25)/'Screening Tables'!$E$34*C271</f>
        <v>0.38415200000000005</v>
      </c>
      <c r="E271" s="14">
        <f>($C$27+$C$29)/'Screening Tables'!$E$34*C271</f>
        <v>9.8803199999999993</v>
      </c>
    </row>
    <row r="272" spans="3:5" x14ac:dyDescent="0.25">
      <c r="C272" s="14">
        <f t="shared" si="6"/>
        <v>24900</v>
      </c>
      <c r="D272" s="14">
        <f>($C$23+$C$25)/'Screening Tables'!$E$34*C272</f>
        <v>0.38570100000000007</v>
      </c>
      <c r="E272" s="14">
        <f>($C$27+$C$29)/'Screening Tables'!$E$34*C272</f>
        <v>9.9201599999999992</v>
      </c>
    </row>
    <row r="273" spans="3:5" x14ac:dyDescent="0.25">
      <c r="C273" s="14">
        <f t="shared" si="6"/>
        <v>25000</v>
      </c>
      <c r="D273" s="14">
        <f>($C$23+$C$25)/'Screening Tables'!$E$34*C273</f>
        <v>0.38725000000000004</v>
      </c>
      <c r="E273" s="14">
        <f>($C$27+$C$29)/'Screening Tables'!$E$34*C273</f>
        <v>9.9599999999999991</v>
      </c>
    </row>
    <row r="274" spans="3:5" x14ac:dyDescent="0.25">
      <c r="C274" s="14">
        <f t="shared" si="6"/>
        <v>25100</v>
      </c>
      <c r="D274" s="14">
        <f>($C$23+$C$25)/'Screening Tables'!$E$34*C274</f>
        <v>0.38879900000000006</v>
      </c>
      <c r="E274" s="14">
        <f>($C$27+$C$29)/'Screening Tables'!$E$34*C274</f>
        <v>9.999839999999999</v>
      </c>
    </row>
    <row r="275" spans="3:5" x14ac:dyDescent="0.25">
      <c r="C275" s="14">
        <f t="shared" si="6"/>
        <v>25200</v>
      </c>
      <c r="D275" s="14">
        <f>($C$23+$C$25)/'Screening Tables'!$E$34*C275</f>
        <v>0.39034800000000008</v>
      </c>
      <c r="E275" s="14">
        <f>($C$27+$C$29)/'Screening Tables'!$E$34*C275</f>
        <v>10.039679999999999</v>
      </c>
    </row>
    <row r="276" spans="3:5" x14ac:dyDescent="0.25">
      <c r="C276" s="14">
        <f t="shared" si="6"/>
        <v>25300</v>
      </c>
      <c r="D276" s="14">
        <f>($C$23+$C$25)/'Screening Tables'!$E$34*C276</f>
        <v>0.39189700000000005</v>
      </c>
      <c r="E276" s="14">
        <f>($C$27+$C$29)/'Screening Tables'!$E$34*C276</f>
        <v>10.079519999999999</v>
      </c>
    </row>
    <row r="277" spans="3:5" x14ac:dyDescent="0.25">
      <c r="C277" s="14">
        <f t="shared" si="6"/>
        <v>25400</v>
      </c>
      <c r="D277" s="14">
        <f>($C$23+$C$25)/'Screening Tables'!$E$34*C277</f>
        <v>0.39344600000000007</v>
      </c>
      <c r="E277" s="14">
        <f>($C$27+$C$29)/'Screening Tables'!$E$34*C277</f>
        <v>10.11936</v>
      </c>
    </row>
    <row r="278" spans="3:5" x14ac:dyDescent="0.25">
      <c r="C278" s="14">
        <f t="shared" si="6"/>
        <v>25500</v>
      </c>
      <c r="D278" s="14">
        <f>($C$23+$C$25)/'Screening Tables'!$E$34*C278</f>
        <v>0.39499500000000004</v>
      </c>
      <c r="E278" s="14">
        <f>($C$27+$C$29)/'Screening Tables'!$E$34*C278</f>
        <v>10.1592</v>
      </c>
    </row>
    <row r="279" spans="3:5" x14ac:dyDescent="0.25">
      <c r="C279" s="14">
        <f t="shared" si="6"/>
        <v>25600</v>
      </c>
      <c r="D279" s="14">
        <f>($C$23+$C$25)/'Screening Tables'!$E$34*C279</f>
        <v>0.39654400000000006</v>
      </c>
      <c r="E279" s="14">
        <f>($C$27+$C$29)/'Screening Tables'!$E$34*C279</f>
        <v>10.19904</v>
      </c>
    </row>
    <row r="280" spans="3:5" x14ac:dyDescent="0.25">
      <c r="C280" s="14">
        <f t="shared" si="6"/>
        <v>25700</v>
      </c>
      <c r="D280" s="14">
        <f>($C$23+$C$25)/'Screening Tables'!$E$34*C280</f>
        <v>0.39809300000000009</v>
      </c>
      <c r="E280" s="14">
        <f>($C$27+$C$29)/'Screening Tables'!$E$34*C280</f>
        <v>10.23888</v>
      </c>
    </row>
    <row r="281" spans="3:5" x14ac:dyDescent="0.25">
      <c r="C281" s="14">
        <f t="shared" si="6"/>
        <v>25800</v>
      </c>
      <c r="D281" s="14">
        <f>($C$23+$C$25)/'Screening Tables'!$E$34*C281</f>
        <v>0.39964200000000005</v>
      </c>
      <c r="E281" s="14">
        <f>($C$27+$C$29)/'Screening Tables'!$E$34*C281</f>
        <v>10.27872</v>
      </c>
    </row>
    <row r="282" spans="3:5" x14ac:dyDescent="0.25">
      <c r="C282" s="14">
        <f t="shared" si="6"/>
        <v>25900</v>
      </c>
      <c r="D282" s="14">
        <f>($C$23+$C$25)/'Screening Tables'!$E$34*C282</f>
        <v>0.40119100000000008</v>
      </c>
      <c r="E282" s="14">
        <f>($C$27+$C$29)/'Screening Tables'!$E$34*C282</f>
        <v>10.31856</v>
      </c>
    </row>
    <row r="283" spans="3:5" x14ac:dyDescent="0.25">
      <c r="C283" s="14">
        <f t="shared" si="6"/>
        <v>26000</v>
      </c>
      <c r="D283" s="14">
        <f>($C$23+$C$25)/'Screening Tables'!$E$34*C283</f>
        <v>0.40274000000000004</v>
      </c>
      <c r="E283" s="14">
        <f>($C$27+$C$29)/'Screening Tables'!$E$34*C283</f>
        <v>10.3584</v>
      </c>
    </row>
    <row r="284" spans="3:5" x14ac:dyDescent="0.25">
      <c r="C284" s="14">
        <f t="shared" si="6"/>
        <v>26100</v>
      </c>
      <c r="D284" s="14">
        <f>($C$23+$C$25)/'Screening Tables'!$E$34*C284</f>
        <v>0.40428900000000006</v>
      </c>
      <c r="E284" s="14">
        <f>($C$27+$C$29)/'Screening Tables'!$E$34*C284</f>
        <v>10.398239999999999</v>
      </c>
    </row>
    <row r="285" spans="3:5" x14ac:dyDescent="0.25">
      <c r="C285" s="14">
        <f t="shared" si="6"/>
        <v>26200</v>
      </c>
      <c r="D285" s="14">
        <f>($C$23+$C$25)/'Screening Tables'!$E$34*C285</f>
        <v>0.40583800000000009</v>
      </c>
      <c r="E285" s="14">
        <f>($C$27+$C$29)/'Screening Tables'!$E$34*C285</f>
        <v>10.438079999999999</v>
      </c>
    </row>
    <row r="286" spans="3:5" x14ac:dyDescent="0.25">
      <c r="C286" s="14">
        <f t="shared" si="6"/>
        <v>26300</v>
      </c>
      <c r="D286" s="14">
        <f>($C$23+$C$25)/'Screening Tables'!$E$34*C286</f>
        <v>0.40738700000000005</v>
      </c>
      <c r="E286" s="14">
        <f>($C$27+$C$29)/'Screening Tables'!$E$34*C286</f>
        <v>10.477919999999999</v>
      </c>
    </row>
    <row r="287" spans="3:5" x14ac:dyDescent="0.25">
      <c r="C287" s="14">
        <f t="shared" si="6"/>
        <v>26400</v>
      </c>
      <c r="D287" s="14">
        <f>($C$23+$C$25)/'Screening Tables'!$E$34*C287</f>
        <v>0.40893600000000008</v>
      </c>
      <c r="E287" s="14">
        <f>($C$27+$C$29)/'Screening Tables'!$E$34*C287</f>
        <v>10.517759999999999</v>
      </c>
    </row>
    <row r="288" spans="3:5" x14ac:dyDescent="0.25">
      <c r="C288" s="14">
        <f t="shared" si="6"/>
        <v>26500</v>
      </c>
      <c r="D288" s="14">
        <f>($C$23+$C$25)/'Screening Tables'!$E$34*C288</f>
        <v>0.41048500000000004</v>
      </c>
      <c r="E288" s="14">
        <f>($C$27+$C$29)/'Screening Tables'!$E$34*C288</f>
        <v>10.557599999999999</v>
      </c>
    </row>
    <row r="289" spans="3:5" x14ac:dyDescent="0.25">
      <c r="C289" s="14">
        <f t="shared" si="6"/>
        <v>26600</v>
      </c>
      <c r="D289" s="14">
        <f>($C$23+$C$25)/'Screening Tables'!$E$34*C289</f>
        <v>0.41203400000000007</v>
      </c>
      <c r="E289" s="14">
        <f>($C$27+$C$29)/'Screening Tables'!$E$34*C289</f>
        <v>10.597439999999999</v>
      </c>
    </row>
    <row r="290" spans="3:5" x14ac:dyDescent="0.25">
      <c r="C290" s="14">
        <f t="shared" si="6"/>
        <v>26700</v>
      </c>
      <c r="D290" s="14">
        <f>($C$23+$C$25)/'Screening Tables'!$E$34*C290</f>
        <v>0.41358300000000009</v>
      </c>
      <c r="E290" s="14">
        <f>($C$27+$C$29)/'Screening Tables'!$E$34*C290</f>
        <v>10.637279999999999</v>
      </c>
    </row>
    <row r="291" spans="3:5" x14ac:dyDescent="0.25">
      <c r="C291" s="14">
        <f t="shared" si="6"/>
        <v>26800</v>
      </c>
      <c r="D291" s="14">
        <f>($C$23+$C$25)/'Screening Tables'!$E$34*C291</f>
        <v>0.41513200000000006</v>
      </c>
      <c r="E291" s="14">
        <f>($C$27+$C$29)/'Screening Tables'!$E$34*C291</f>
        <v>10.677119999999999</v>
      </c>
    </row>
    <row r="292" spans="3:5" x14ac:dyDescent="0.25">
      <c r="C292" s="14">
        <f t="shared" si="6"/>
        <v>26900</v>
      </c>
      <c r="D292" s="14">
        <f>($C$23+$C$25)/'Screening Tables'!$E$34*C292</f>
        <v>0.41668100000000008</v>
      </c>
      <c r="E292" s="14">
        <f>($C$27+$C$29)/'Screening Tables'!$E$34*C292</f>
        <v>10.71696</v>
      </c>
    </row>
    <row r="293" spans="3:5" x14ac:dyDescent="0.25">
      <c r="C293" s="14">
        <f t="shared" si="6"/>
        <v>27000</v>
      </c>
      <c r="D293" s="14">
        <f>($C$23+$C$25)/'Screening Tables'!$E$34*C293</f>
        <v>0.41823000000000005</v>
      </c>
      <c r="E293" s="14">
        <f>($C$27+$C$29)/'Screening Tables'!$E$34*C293</f>
        <v>10.7568</v>
      </c>
    </row>
    <row r="294" spans="3:5" x14ac:dyDescent="0.25">
      <c r="C294" s="14">
        <f t="shared" si="6"/>
        <v>27100</v>
      </c>
      <c r="D294" s="14">
        <f>($C$23+$C$25)/'Screening Tables'!$E$34*C294</f>
        <v>0.41977900000000007</v>
      </c>
      <c r="E294" s="14">
        <f>($C$27+$C$29)/'Screening Tables'!$E$34*C294</f>
        <v>10.79664</v>
      </c>
    </row>
    <row r="295" spans="3:5" x14ac:dyDescent="0.25">
      <c r="C295" s="14">
        <f t="shared" si="6"/>
        <v>27200</v>
      </c>
      <c r="D295" s="14">
        <f>($C$23+$C$25)/'Screening Tables'!$E$34*C295</f>
        <v>0.42132800000000009</v>
      </c>
      <c r="E295" s="14">
        <f>($C$27+$C$29)/'Screening Tables'!$E$34*C295</f>
        <v>10.83648</v>
      </c>
    </row>
    <row r="296" spans="3:5" x14ac:dyDescent="0.25">
      <c r="C296" s="14">
        <f t="shared" si="6"/>
        <v>27300</v>
      </c>
      <c r="D296" s="14">
        <f>($C$23+$C$25)/'Screening Tables'!$E$34*C296</f>
        <v>0.42287700000000006</v>
      </c>
      <c r="E296" s="14">
        <f>($C$27+$C$29)/'Screening Tables'!$E$34*C296</f>
        <v>10.87632</v>
      </c>
    </row>
    <row r="297" spans="3:5" x14ac:dyDescent="0.25">
      <c r="C297" s="14">
        <f t="shared" si="6"/>
        <v>27400</v>
      </c>
      <c r="D297" s="14">
        <f>($C$23+$C$25)/'Screening Tables'!$E$34*C297</f>
        <v>0.42442600000000008</v>
      </c>
      <c r="E297" s="14">
        <f>($C$27+$C$29)/'Screening Tables'!$E$34*C297</f>
        <v>10.91616</v>
      </c>
    </row>
    <row r="298" spans="3:5" x14ac:dyDescent="0.25">
      <c r="C298" s="14">
        <f t="shared" si="6"/>
        <v>27500</v>
      </c>
      <c r="D298" s="14">
        <f>($C$23+$C$25)/'Screening Tables'!$E$34*C298</f>
        <v>0.42597500000000005</v>
      </c>
      <c r="E298" s="14">
        <f>($C$27+$C$29)/'Screening Tables'!$E$34*C298</f>
        <v>10.956</v>
      </c>
    </row>
    <row r="299" spans="3:5" x14ac:dyDescent="0.25">
      <c r="C299" s="14">
        <f t="shared" si="6"/>
        <v>27600</v>
      </c>
      <c r="D299" s="14">
        <f>($C$23+$C$25)/'Screening Tables'!$E$34*C299</f>
        <v>0.42752400000000007</v>
      </c>
      <c r="E299" s="14">
        <f>($C$27+$C$29)/'Screening Tables'!$E$34*C299</f>
        <v>10.995839999999999</v>
      </c>
    </row>
    <row r="300" spans="3:5" x14ac:dyDescent="0.25">
      <c r="C300" s="14">
        <f t="shared" si="6"/>
        <v>27700</v>
      </c>
      <c r="D300" s="14">
        <f>($C$23+$C$25)/'Screening Tables'!$E$34*C300</f>
        <v>0.42907300000000009</v>
      </c>
      <c r="E300" s="14">
        <f>($C$27+$C$29)/'Screening Tables'!$E$34*C300</f>
        <v>11.035679999999999</v>
      </c>
    </row>
    <row r="301" spans="3:5" x14ac:dyDescent="0.25">
      <c r="C301" s="14">
        <f t="shared" si="6"/>
        <v>27800</v>
      </c>
      <c r="D301" s="14">
        <f>($C$23+$C$25)/'Screening Tables'!$E$34*C301</f>
        <v>0.43062200000000006</v>
      </c>
      <c r="E301" s="14">
        <f>($C$27+$C$29)/'Screening Tables'!$E$34*C301</f>
        <v>11.075519999999999</v>
      </c>
    </row>
    <row r="302" spans="3:5" x14ac:dyDescent="0.25">
      <c r="C302" s="14">
        <f t="shared" si="6"/>
        <v>27900</v>
      </c>
      <c r="D302" s="14">
        <f>($C$23+$C$25)/'Screening Tables'!$E$34*C302</f>
        <v>0.43217100000000008</v>
      </c>
      <c r="E302" s="14">
        <f>($C$27+$C$29)/'Screening Tables'!$E$34*C302</f>
        <v>11.115359999999999</v>
      </c>
    </row>
    <row r="303" spans="3:5" x14ac:dyDescent="0.25">
      <c r="C303" s="14">
        <f t="shared" si="6"/>
        <v>28000</v>
      </c>
      <c r="D303" s="14">
        <f>($C$23+$C$25)/'Screening Tables'!$E$34*C303</f>
        <v>0.43372000000000005</v>
      </c>
      <c r="E303" s="14">
        <f>($C$27+$C$29)/'Screening Tables'!$E$34*C303</f>
        <v>11.155199999999999</v>
      </c>
    </row>
    <row r="304" spans="3:5" x14ac:dyDescent="0.25">
      <c r="C304" s="14">
        <f t="shared" si="6"/>
        <v>28100</v>
      </c>
      <c r="D304" s="14">
        <f>($C$23+$C$25)/'Screening Tables'!$E$34*C304</f>
        <v>0.43526900000000007</v>
      </c>
      <c r="E304" s="14">
        <f>($C$27+$C$29)/'Screening Tables'!$E$34*C304</f>
        <v>11.195039999999999</v>
      </c>
    </row>
    <row r="305" spans="3:5" x14ac:dyDescent="0.25">
      <c r="C305" s="14">
        <f t="shared" si="6"/>
        <v>28200</v>
      </c>
      <c r="D305" s="14">
        <f>($C$23+$C$25)/'Screening Tables'!$E$34*C305</f>
        <v>0.4368180000000001</v>
      </c>
      <c r="E305" s="14">
        <f>($C$27+$C$29)/'Screening Tables'!$E$34*C305</f>
        <v>11.234879999999999</v>
      </c>
    </row>
    <row r="306" spans="3:5" x14ac:dyDescent="0.25">
      <c r="C306" s="14">
        <f t="shared" si="6"/>
        <v>28300</v>
      </c>
      <c r="D306" s="14">
        <f>($C$23+$C$25)/'Screening Tables'!$E$34*C306</f>
        <v>0.43836700000000006</v>
      </c>
      <c r="E306" s="14">
        <f>($C$27+$C$29)/'Screening Tables'!$E$34*C306</f>
        <v>11.27472</v>
      </c>
    </row>
    <row r="307" spans="3:5" x14ac:dyDescent="0.25">
      <c r="C307" s="14">
        <f t="shared" si="6"/>
        <v>28400</v>
      </c>
      <c r="D307" s="14">
        <f>($C$23+$C$25)/'Screening Tables'!$E$34*C307</f>
        <v>0.43991600000000008</v>
      </c>
      <c r="E307" s="14">
        <f>($C$27+$C$29)/'Screening Tables'!$E$34*C307</f>
        <v>11.31456</v>
      </c>
    </row>
    <row r="308" spans="3:5" x14ac:dyDescent="0.25">
      <c r="C308" s="14">
        <f t="shared" si="6"/>
        <v>28500</v>
      </c>
      <c r="D308" s="14">
        <f>($C$23+$C$25)/'Screening Tables'!$E$34*C308</f>
        <v>0.44146500000000005</v>
      </c>
      <c r="E308" s="14">
        <f>($C$27+$C$29)/'Screening Tables'!$E$34*C308</f>
        <v>11.3544</v>
      </c>
    </row>
    <row r="309" spans="3:5" x14ac:dyDescent="0.25">
      <c r="C309" s="14">
        <f t="shared" si="6"/>
        <v>28600</v>
      </c>
      <c r="D309" s="14">
        <f>($C$23+$C$25)/'Screening Tables'!$E$34*C309</f>
        <v>0.44301400000000007</v>
      </c>
      <c r="E309" s="14">
        <f>($C$27+$C$29)/'Screening Tables'!$E$34*C309</f>
        <v>11.39424</v>
      </c>
    </row>
    <row r="310" spans="3:5" x14ac:dyDescent="0.25">
      <c r="C310" s="14">
        <f t="shared" si="6"/>
        <v>28700</v>
      </c>
      <c r="D310" s="14">
        <f>($C$23+$C$25)/'Screening Tables'!$E$34*C310</f>
        <v>0.4445630000000001</v>
      </c>
      <c r="E310" s="14">
        <f>($C$27+$C$29)/'Screening Tables'!$E$34*C310</f>
        <v>11.43408</v>
      </c>
    </row>
    <row r="311" spans="3:5" x14ac:dyDescent="0.25">
      <c r="C311" s="14">
        <f t="shared" si="6"/>
        <v>28800</v>
      </c>
      <c r="D311" s="14">
        <f>($C$23+$C$25)/'Screening Tables'!$E$34*C311</f>
        <v>0.44611200000000006</v>
      </c>
      <c r="E311" s="14">
        <f>($C$27+$C$29)/'Screening Tables'!$E$34*C311</f>
        <v>11.47392</v>
      </c>
    </row>
    <row r="312" spans="3:5" x14ac:dyDescent="0.25">
      <c r="C312" s="14">
        <f t="shared" si="6"/>
        <v>28900</v>
      </c>
      <c r="D312" s="14">
        <f>($C$23+$C$25)/'Screening Tables'!$E$34*C312</f>
        <v>0.44766100000000009</v>
      </c>
      <c r="E312" s="14">
        <f>($C$27+$C$29)/'Screening Tables'!$E$34*C312</f>
        <v>11.51376</v>
      </c>
    </row>
    <row r="313" spans="3:5" x14ac:dyDescent="0.25">
      <c r="C313" s="14">
        <f t="shared" si="6"/>
        <v>29000</v>
      </c>
      <c r="D313" s="14">
        <f>($C$23+$C$25)/'Screening Tables'!$E$34*C313</f>
        <v>0.44921000000000005</v>
      </c>
      <c r="E313" s="14">
        <f>($C$27+$C$29)/'Screening Tables'!$E$34*C313</f>
        <v>11.553599999999999</v>
      </c>
    </row>
    <row r="314" spans="3:5" x14ac:dyDescent="0.25">
      <c r="C314" s="14">
        <f t="shared" si="6"/>
        <v>29100</v>
      </c>
      <c r="D314" s="14">
        <f>($C$23+$C$25)/'Screening Tables'!$E$34*C314</f>
        <v>0.45075900000000008</v>
      </c>
      <c r="E314" s="14">
        <f>($C$27+$C$29)/'Screening Tables'!$E$34*C314</f>
        <v>11.593439999999999</v>
      </c>
    </row>
    <row r="315" spans="3:5" x14ac:dyDescent="0.25">
      <c r="C315" s="14">
        <f t="shared" si="6"/>
        <v>29200</v>
      </c>
      <c r="D315" s="14">
        <f>($C$23+$C$25)/'Screening Tables'!$E$34*C315</f>
        <v>0.4523080000000001</v>
      </c>
      <c r="E315" s="14">
        <f>($C$27+$C$29)/'Screening Tables'!$E$34*C315</f>
        <v>11.633279999999999</v>
      </c>
    </row>
    <row r="316" spans="3:5" x14ac:dyDescent="0.25">
      <c r="C316" s="14">
        <f t="shared" si="6"/>
        <v>29300</v>
      </c>
      <c r="D316" s="14">
        <f>($C$23+$C$25)/'Screening Tables'!$E$34*C316</f>
        <v>0.45385700000000007</v>
      </c>
      <c r="E316" s="14">
        <f>($C$27+$C$29)/'Screening Tables'!$E$34*C316</f>
        <v>11.673119999999999</v>
      </c>
    </row>
    <row r="317" spans="3:5" x14ac:dyDescent="0.25">
      <c r="C317" s="14">
        <f t="shared" si="6"/>
        <v>29400</v>
      </c>
      <c r="D317" s="14">
        <f>($C$23+$C$25)/'Screening Tables'!$E$34*C317</f>
        <v>0.45540600000000009</v>
      </c>
      <c r="E317" s="14">
        <f>($C$27+$C$29)/'Screening Tables'!$E$34*C317</f>
        <v>11.712959999999999</v>
      </c>
    </row>
    <row r="318" spans="3:5" x14ac:dyDescent="0.25">
      <c r="C318" s="14">
        <f t="shared" si="6"/>
        <v>29500</v>
      </c>
      <c r="D318" s="14">
        <f>($C$23+$C$25)/'Screening Tables'!$E$34*C318</f>
        <v>0.45695500000000006</v>
      </c>
      <c r="E318" s="14">
        <f>($C$27+$C$29)/'Screening Tables'!$E$34*C318</f>
        <v>11.752799999999999</v>
      </c>
    </row>
    <row r="319" spans="3:5" x14ac:dyDescent="0.25">
      <c r="C319" s="14">
        <f t="shared" si="6"/>
        <v>29600</v>
      </c>
      <c r="D319" s="14">
        <f>($C$23+$C$25)/'Screening Tables'!$E$34*C319</f>
        <v>0.45850400000000008</v>
      </c>
      <c r="E319" s="14">
        <f>($C$27+$C$29)/'Screening Tables'!$E$34*C319</f>
        <v>11.792639999999999</v>
      </c>
    </row>
    <row r="320" spans="3:5" x14ac:dyDescent="0.25">
      <c r="C320" s="14">
        <f t="shared" si="6"/>
        <v>29700</v>
      </c>
      <c r="D320" s="14">
        <f>($C$23+$C$25)/'Screening Tables'!$E$34*C320</f>
        <v>0.4600530000000001</v>
      </c>
      <c r="E320" s="14">
        <f>($C$27+$C$29)/'Screening Tables'!$E$34*C320</f>
        <v>11.832479999999999</v>
      </c>
    </row>
    <row r="321" spans="3:5" x14ac:dyDescent="0.25">
      <c r="C321" s="14">
        <f t="shared" si="6"/>
        <v>29800</v>
      </c>
      <c r="D321" s="14">
        <f>($C$23+$C$25)/'Screening Tables'!$E$34*C321</f>
        <v>0.46160200000000007</v>
      </c>
      <c r="E321" s="14">
        <f>($C$27+$C$29)/'Screening Tables'!$E$34*C321</f>
        <v>11.87232</v>
      </c>
    </row>
    <row r="322" spans="3:5" x14ac:dyDescent="0.25">
      <c r="C322" s="14">
        <f t="shared" si="6"/>
        <v>29900</v>
      </c>
      <c r="D322" s="14">
        <f>($C$23+$C$25)/'Screening Tables'!$E$34*C322</f>
        <v>0.46315100000000009</v>
      </c>
      <c r="E322" s="14">
        <f>($C$27+$C$29)/'Screening Tables'!$E$34*C322</f>
        <v>11.91216</v>
      </c>
    </row>
    <row r="323" spans="3:5" x14ac:dyDescent="0.25">
      <c r="C323" s="14">
        <f t="shared" si="6"/>
        <v>30000</v>
      </c>
      <c r="D323" s="14">
        <f>($C$23+$C$25)/'Screening Tables'!$E$34*C323</f>
        <v>0.46470000000000006</v>
      </c>
      <c r="E323" s="14">
        <f>($C$27+$C$29)/'Screening Tables'!$E$34*C323</f>
        <v>11.952</v>
      </c>
    </row>
    <row r="324" spans="3:5" x14ac:dyDescent="0.25">
      <c r="C324" s="14">
        <f t="shared" si="6"/>
        <v>30100</v>
      </c>
      <c r="D324" s="14">
        <f>($C$23+$C$25)/'Screening Tables'!$E$34*C324</f>
        <v>0.46624900000000008</v>
      </c>
      <c r="E324" s="14">
        <f>($C$27+$C$29)/'Screening Tables'!$E$34*C324</f>
        <v>11.99184</v>
      </c>
    </row>
    <row r="325" spans="3:5" x14ac:dyDescent="0.25">
      <c r="C325" s="14">
        <f t="shared" ref="C325:C388" si="7">C324+100</f>
        <v>30200</v>
      </c>
      <c r="D325" s="14">
        <f>($C$23+$C$25)/'Screening Tables'!$E$34*C325</f>
        <v>0.46779800000000005</v>
      </c>
      <c r="E325" s="14">
        <f>($C$27+$C$29)/'Screening Tables'!$E$34*C325</f>
        <v>12.03168</v>
      </c>
    </row>
    <row r="326" spans="3:5" x14ac:dyDescent="0.25">
      <c r="C326" s="14">
        <f t="shared" si="7"/>
        <v>30300</v>
      </c>
      <c r="D326" s="14">
        <f>($C$23+$C$25)/'Screening Tables'!$E$34*C326</f>
        <v>0.46934700000000007</v>
      </c>
      <c r="E326" s="14">
        <f>($C$27+$C$29)/'Screening Tables'!$E$34*C326</f>
        <v>12.07152</v>
      </c>
    </row>
    <row r="327" spans="3:5" x14ac:dyDescent="0.25">
      <c r="C327" s="14">
        <f t="shared" si="7"/>
        <v>30400</v>
      </c>
      <c r="D327" s="14">
        <f>($C$23+$C$25)/'Screening Tables'!$E$34*C327</f>
        <v>0.47089600000000009</v>
      </c>
      <c r="E327" s="14">
        <f>($C$27+$C$29)/'Screening Tables'!$E$34*C327</f>
        <v>12.111359999999999</v>
      </c>
    </row>
    <row r="328" spans="3:5" x14ac:dyDescent="0.25">
      <c r="C328" s="14">
        <f t="shared" si="7"/>
        <v>30500</v>
      </c>
      <c r="D328" s="14">
        <f>($C$23+$C$25)/'Screening Tables'!$E$34*C328</f>
        <v>0.47244500000000006</v>
      </c>
      <c r="E328" s="14">
        <f>($C$27+$C$29)/'Screening Tables'!$E$34*C328</f>
        <v>12.151199999999999</v>
      </c>
    </row>
    <row r="329" spans="3:5" x14ac:dyDescent="0.25">
      <c r="C329" s="14">
        <f t="shared" si="7"/>
        <v>30600</v>
      </c>
      <c r="D329" s="14">
        <f>($C$23+$C$25)/'Screening Tables'!$E$34*C329</f>
        <v>0.47399400000000008</v>
      </c>
      <c r="E329" s="14">
        <f>($C$27+$C$29)/'Screening Tables'!$E$34*C329</f>
        <v>12.191039999999999</v>
      </c>
    </row>
    <row r="330" spans="3:5" x14ac:dyDescent="0.25">
      <c r="C330" s="14">
        <f t="shared" si="7"/>
        <v>30700</v>
      </c>
      <c r="D330" s="14">
        <f>($C$23+$C$25)/'Screening Tables'!$E$34*C330</f>
        <v>0.47554300000000005</v>
      </c>
      <c r="E330" s="14">
        <f>($C$27+$C$29)/'Screening Tables'!$E$34*C330</f>
        <v>12.230879999999999</v>
      </c>
    </row>
    <row r="331" spans="3:5" x14ac:dyDescent="0.25">
      <c r="C331" s="14">
        <f t="shared" si="7"/>
        <v>30800</v>
      </c>
      <c r="D331" s="14">
        <f>($C$23+$C$25)/'Screening Tables'!$E$34*C331</f>
        <v>0.47709200000000007</v>
      </c>
      <c r="E331" s="14">
        <f>($C$27+$C$29)/'Screening Tables'!$E$34*C331</f>
        <v>12.270719999999999</v>
      </c>
    </row>
    <row r="332" spans="3:5" x14ac:dyDescent="0.25">
      <c r="C332" s="14">
        <f t="shared" si="7"/>
        <v>30900</v>
      </c>
      <c r="D332" s="14">
        <f>($C$23+$C$25)/'Screening Tables'!$E$34*C332</f>
        <v>0.47864100000000009</v>
      </c>
      <c r="E332" s="14">
        <f>($C$27+$C$29)/'Screening Tables'!$E$34*C332</f>
        <v>12.310559999999999</v>
      </c>
    </row>
    <row r="333" spans="3:5" x14ac:dyDescent="0.25">
      <c r="C333" s="14">
        <f t="shared" si="7"/>
        <v>31000</v>
      </c>
      <c r="D333" s="14">
        <f>($C$23+$C$25)/'Screening Tables'!$E$34*C333</f>
        <v>0.48019000000000006</v>
      </c>
      <c r="E333" s="14">
        <f>($C$27+$C$29)/'Screening Tables'!$E$34*C333</f>
        <v>12.350399999999999</v>
      </c>
    </row>
    <row r="334" spans="3:5" x14ac:dyDescent="0.25">
      <c r="C334" s="14">
        <f t="shared" si="7"/>
        <v>31100</v>
      </c>
      <c r="D334" s="14">
        <f>($C$23+$C$25)/'Screening Tables'!$E$34*C334</f>
        <v>0.48173900000000008</v>
      </c>
      <c r="E334" s="14">
        <f>($C$27+$C$29)/'Screening Tables'!$E$34*C334</f>
        <v>12.390239999999999</v>
      </c>
    </row>
    <row r="335" spans="3:5" x14ac:dyDescent="0.25">
      <c r="C335" s="14">
        <f t="shared" si="7"/>
        <v>31200</v>
      </c>
      <c r="D335" s="14">
        <f>($C$23+$C$25)/'Screening Tables'!$E$34*C335</f>
        <v>0.48328800000000005</v>
      </c>
      <c r="E335" s="14">
        <f>($C$27+$C$29)/'Screening Tables'!$E$34*C335</f>
        <v>12.43008</v>
      </c>
    </row>
    <row r="336" spans="3:5" x14ac:dyDescent="0.25">
      <c r="C336" s="14">
        <f t="shared" si="7"/>
        <v>31300</v>
      </c>
      <c r="D336" s="14">
        <f>($C$23+$C$25)/'Screening Tables'!$E$34*C336</f>
        <v>0.48483700000000007</v>
      </c>
      <c r="E336" s="14">
        <f>($C$27+$C$29)/'Screening Tables'!$E$34*C336</f>
        <v>12.46992</v>
      </c>
    </row>
    <row r="337" spans="3:5" x14ac:dyDescent="0.25">
      <c r="C337" s="14">
        <f t="shared" si="7"/>
        <v>31400</v>
      </c>
      <c r="D337" s="14">
        <f>($C$23+$C$25)/'Screening Tables'!$E$34*C337</f>
        <v>0.4863860000000001</v>
      </c>
      <c r="E337" s="14">
        <f>($C$27+$C$29)/'Screening Tables'!$E$34*C337</f>
        <v>12.50976</v>
      </c>
    </row>
    <row r="338" spans="3:5" x14ac:dyDescent="0.25">
      <c r="C338" s="14">
        <f t="shared" si="7"/>
        <v>31500</v>
      </c>
      <c r="D338" s="14">
        <f>($C$23+$C$25)/'Screening Tables'!$E$34*C338</f>
        <v>0.48793500000000006</v>
      </c>
      <c r="E338" s="14">
        <f>($C$27+$C$29)/'Screening Tables'!$E$34*C338</f>
        <v>12.5496</v>
      </c>
    </row>
    <row r="339" spans="3:5" x14ac:dyDescent="0.25">
      <c r="C339" s="14">
        <f t="shared" si="7"/>
        <v>31600</v>
      </c>
      <c r="D339" s="14">
        <f>($C$23+$C$25)/'Screening Tables'!$E$34*C339</f>
        <v>0.48948400000000009</v>
      </c>
      <c r="E339" s="14">
        <f>($C$27+$C$29)/'Screening Tables'!$E$34*C339</f>
        <v>12.58944</v>
      </c>
    </row>
    <row r="340" spans="3:5" x14ac:dyDescent="0.25">
      <c r="C340" s="14">
        <f t="shared" si="7"/>
        <v>31700</v>
      </c>
      <c r="D340" s="14">
        <f>($C$23+$C$25)/'Screening Tables'!$E$34*C340</f>
        <v>0.49103300000000005</v>
      </c>
      <c r="E340" s="14">
        <f>($C$27+$C$29)/'Screening Tables'!$E$34*C340</f>
        <v>12.62928</v>
      </c>
    </row>
    <row r="341" spans="3:5" x14ac:dyDescent="0.25">
      <c r="C341" s="14">
        <f t="shared" si="7"/>
        <v>31800</v>
      </c>
      <c r="D341" s="14">
        <f>($C$23+$C$25)/'Screening Tables'!$E$34*C341</f>
        <v>0.49258200000000008</v>
      </c>
      <c r="E341" s="14">
        <f>($C$27+$C$29)/'Screening Tables'!$E$34*C341</f>
        <v>12.669119999999999</v>
      </c>
    </row>
    <row r="342" spans="3:5" x14ac:dyDescent="0.25">
      <c r="C342" s="14">
        <f t="shared" si="7"/>
        <v>31900</v>
      </c>
      <c r="D342" s="14">
        <f>($C$23+$C$25)/'Screening Tables'!$E$34*C342</f>
        <v>0.4941310000000001</v>
      </c>
      <c r="E342" s="14">
        <f>($C$27+$C$29)/'Screening Tables'!$E$34*C342</f>
        <v>12.708959999999999</v>
      </c>
    </row>
    <row r="343" spans="3:5" x14ac:dyDescent="0.25">
      <c r="C343" s="14">
        <f t="shared" si="7"/>
        <v>32000</v>
      </c>
      <c r="D343" s="14">
        <f>($C$23+$C$25)/'Screening Tables'!$E$34*C343</f>
        <v>0.49568000000000006</v>
      </c>
      <c r="E343" s="14">
        <f>($C$27+$C$29)/'Screening Tables'!$E$34*C343</f>
        <v>12.748799999999999</v>
      </c>
    </row>
    <row r="344" spans="3:5" x14ac:dyDescent="0.25">
      <c r="C344" s="14">
        <f t="shared" si="7"/>
        <v>32100</v>
      </c>
      <c r="D344" s="14">
        <f>($C$23+$C$25)/'Screening Tables'!$E$34*C344</f>
        <v>0.49722900000000009</v>
      </c>
      <c r="E344" s="14">
        <f>($C$27+$C$29)/'Screening Tables'!$E$34*C344</f>
        <v>12.788639999999999</v>
      </c>
    </row>
    <row r="345" spans="3:5" x14ac:dyDescent="0.25">
      <c r="C345" s="14">
        <f t="shared" si="7"/>
        <v>32200</v>
      </c>
      <c r="D345" s="14">
        <f>($C$23+$C$25)/'Screening Tables'!$E$34*C345</f>
        <v>0.49877800000000005</v>
      </c>
      <c r="E345" s="14">
        <f>($C$27+$C$29)/'Screening Tables'!$E$34*C345</f>
        <v>12.828479999999999</v>
      </c>
    </row>
    <row r="346" spans="3:5" x14ac:dyDescent="0.25">
      <c r="C346" s="14">
        <f t="shared" si="7"/>
        <v>32300</v>
      </c>
      <c r="D346" s="14">
        <f>($C$23+$C$25)/'Screening Tables'!$E$34*C346</f>
        <v>0.50032700000000008</v>
      </c>
      <c r="E346" s="14">
        <f>($C$27+$C$29)/'Screening Tables'!$E$34*C346</f>
        <v>12.868319999999999</v>
      </c>
    </row>
    <row r="347" spans="3:5" x14ac:dyDescent="0.25">
      <c r="C347" s="14">
        <f t="shared" si="7"/>
        <v>32400</v>
      </c>
      <c r="D347" s="14">
        <f>($C$23+$C$25)/'Screening Tables'!$E$34*C347</f>
        <v>0.5018760000000001</v>
      </c>
      <c r="E347" s="14">
        <f>($C$27+$C$29)/'Screening Tables'!$E$34*C347</f>
        <v>12.908159999999999</v>
      </c>
    </row>
    <row r="348" spans="3:5" x14ac:dyDescent="0.25">
      <c r="C348" s="14">
        <f t="shared" si="7"/>
        <v>32500</v>
      </c>
      <c r="D348" s="14">
        <f>($C$23+$C$25)/'Screening Tables'!$E$34*C348</f>
        <v>0.50342500000000012</v>
      </c>
      <c r="E348" s="14">
        <f>($C$27+$C$29)/'Screening Tables'!$E$34*C348</f>
        <v>12.947999999999999</v>
      </c>
    </row>
    <row r="349" spans="3:5" x14ac:dyDescent="0.25">
      <c r="C349" s="14">
        <f t="shared" si="7"/>
        <v>32600</v>
      </c>
      <c r="D349" s="14">
        <f>($C$23+$C$25)/'Screening Tables'!$E$34*C349</f>
        <v>0.50497400000000003</v>
      </c>
      <c r="E349" s="14">
        <f>($C$27+$C$29)/'Screening Tables'!$E$34*C349</f>
        <v>12.987839999999998</v>
      </c>
    </row>
    <row r="350" spans="3:5" x14ac:dyDescent="0.25">
      <c r="C350" s="14">
        <f t="shared" si="7"/>
        <v>32700</v>
      </c>
      <c r="D350" s="14">
        <f>($C$23+$C$25)/'Screening Tables'!$E$34*C350</f>
        <v>0.50652300000000006</v>
      </c>
      <c r="E350" s="14">
        <f>($C$27+$C$29)/'Screening Tables'!$E$34*C350</f>
        <v>13.02768</v>
      </c>
    </row>
    <row r="351" spans="3:5" x14ac:dyDescent="0.25">
      <c r="C351" s="14">
        <f t="shared" si="7"/>
        <v>32800</v>
      </c>
      <c r="D351" s="14">
        <f>($C$23+$C$25)/'Screening Tables'!$E$34*C351</f>
        <v>0.50807200000000008</v>
      </c>
      <c r="E351" s="14">
        <f>($C$27+$C$29)/'Screening Tables'!$E$34*C351</f>
        <v>13.06752</v>
      </c>
    </row>
    <row r="352" spans="3:5" x14ac:dyDescent="0.25">
      <c r="C352" s="14">
        <f t="shared" si="7"/>
        <v>32900</v>
      </c>
      <c r="D352" s="14">
        <f>($C$23+$C$25)/'Screening Tables'!$E$34*C352</f>
        <v>0.5096210000000001</v>
      </c>
      <c r="E352" s="14">
        <f>($C$27+$C$29)/'Screening Tables'!$E$34*C352</f>
        <v>13.10736</v>
      </c>
    </row>
    <row r="353" spans="3:5" x14ac:dyDescent="0.25">
      <c r="C353" s="14">
        <f t="shared" si="7"/>
        <v>33000</v>
      </c>
      <c r="D353" s="14">
        <f>($C$23+$C$25)/'Screening Tables'!$E$34*C353</f>
        <v>0.51117000000000012</v>
      </c>
      <c r="E353" s="14">
        <f>($C$27+$C$29)/'Screening Tables'!$E$34*C353</f>
        <v>13.1472</v>
      </c>
    </row>
    <row r="354" spans="3:5" x14ac:dyDescent="0.25">
      <c r="C354" s="14">
        <f t="shared" si="7"/>
        <v>33100</v>
      </c>
      <c r="D354" s="14">
        <f>($C$23+$C$25)/'Screening Tables'!$E$34*C354</f>
        <v>0.51271900000000004</v>
      </c>
      <c r="E354" s="14">
        <f>($C$27+$C$29)/'Screening Tables'!$E$34*C354</f>
        <v>13.18704</v>
      </c>
    </row>
    <row r="355" spans="3:5" x14ac:dyDescent="0.25">
      <c r="C355" s="14">
        <f t="shared" si="7"/>
        <v>33200</v>
      </c>
      <c r="D355" s="14">
        <f>($C$23+$C$25)/'Screening Tables'!$E$34*C355</f>
        <v>0.51426800000000006</v>
      </c>
      <c r="E355" s="14">
        <f>($C$27+$C$29)/'Screening Tables'!$E$34*C355</f>
        <v>13.22688</v>
      </c>
    </row>
    <row r="356" spans="3:5" x14ac:dyDescent="0.25">
      <c r="C356" s="14">
        <f t="shared" si="7"/>
        <v>33300</v>
      </c>
      <c r="D356" s="14">
        <f>($C$23+$C$25)/'Screening Tables'!$E$34*C356</f>
        <v>0.51581700000000008</v>
      </c>
      <c r="E356" s="14">
        <f>($C$27+$C$29)/'Screening Tables'!$E$34*C356</f>
        <v>13.266719999999999</v>
      </c>
    </row>
    <row r="357" spans="3:5" x14ac:dyDescent="0.25">
      <c r="C357" s="14">
        <f t="shared" si="7"/>
        <v>33400</v>
      </c>
      <c r="D357" s="14">
        <f>($C$23+$C$25)/'Screening Tables'!$E$34*C357</f>
        <v>0.5173660000000001</v>
      </c>
      <c r="E357" s="14">
        <f>($C$27+$C$29)/'Screening Tables'!$E$34*C357</f>
        <v>13.306559999999999</v>
      </c>
    </row>
    <row r="358" spans="3:5" x14ac:dyDescent="0.25">
      <c r="C358" s="14">
        <f t="shared" si="7"/>
        <v>33500</v>
      </c>
      <c r="D358" s="14">
        <f>($C$23+$C$25)/'Screening Tables'!$E$34*C358</f>
        <v>0.51891500000000013</v>
      </c>
      <c r="E358" s="14">
        <f>($C$27+$C$29)/'Screening Tables'!$E$34*C358</f>
        <v>13.346399999999999</v>
      </c>
    </row>
    <row r="359" spans="3:5" x14ac:dyDescent="0.25">
      <c r="C359" s="14">
        <f t="shared" si="7"/>
        <v>33600</v>
      </c>
      <c r="D359" s="14">
        <f>($C$23+$C$25)/'Screening Tables'!$E$34*C359</f>
        <v>0.52046400000000004</v>
      </c>
      <c r="E359" s="14">
        <f>($C$27+$C$29)/'Screening Tables'!$E$34*C359</f>
        <v>13.386239999999999</v>
      </c>
    </row>
    <row r="360" spans="3:5" x14ac:dyDescent="0.25">
      <c r="C360" s="14">
        <f t="shared" si="7"/>
        <v>33700</v>
      </c>
      <c r="D360" s="14">
        <f>($C$23+$C$25)/'Screening Tables'!$E$34*C360</f>
        <v>0.52201300000000006</v>
      </c>
      <c r="E360" s="14">
        <f>($C$27+$C$29)/'Screening Tables'!$E$34*C360</f>
        <v>13.426079999999999</v>
      </c>
    </row>
    <row r="361" spans="3:5" x14ac:dyDescent="0.25">
      <c r="C361" s="14">
        <f t="shared" si="7"/>
        <v>33800</v>
      </c>
      <c r="D361" s="14">
        <f>($C$23+$C$25)/'Screening Tables'!$E$34*C361</f>
        <v>0.52356200000000008</v>
      </c>
      <c r="E361" s="14">
        <f>($C$27+$C$29)/'Screening Tables'!$E$34*C361</f>
        <v>13.465919999999999</v>
      </c>
    </row>
    <row r="362" spans="3:5" x14ac:dyDescent="0.25">
      <c r="C362" s="14">
        <f t="shared" si="7"/>
        <v>33900</v>
      </c>
      <c r="D362" s="14">
        <f>($C$23+$C$25)/'Screening Tables'!$E$34*C362</f>
        <v>0.52511100000000011</v>
      </c>
      <c r="E362" s="14">
        <f>($C$27+$C$29)/'Screening Tables'!$E$34*C362</f>
        <v>13.505759999999999</v>
      </c>
    </row>
    <row r="363" spans="3:5" x14ac:dyDescent="0.25">
      <c r="C363" s="14">
        <f t="shared" si="7"/>
        <v>34000</v>
      </c>
      <c r="D363" s="14">
        <f>($C$23+$C$25)/'Screening Tables'!$E$34*C363</f>
        <v>0.52666000000000013</v>
      </c>
      <c r="E363" s="14">
        <f>($C$27+$C$29)/'Screening Tables'!$E$34*C363</f>
        <v>13.545599999999999</v>
      </c>
    </row>
    <row r="364" spans="3:5" x14ac:dyDescent="0.25">
      <c r="C364" s="14">
        <f t="shared" si="7"/>
        <v>34100</v>
      </c>
      <c r="D364" s="14">
        <f>($C$23+$C$25)/'Screening Tables'!$E$34*C364</f>
        <v>0.52820900000000004</v>
      </c>
      <c r="E364" s="14">
        <f>($C$27+$C$29)/'Screening Tables'!$E$34*C364</f>
        <v>13.58544</v>
      </c>
    </row>
    <row r="365" spans="3:5" x14ac:dyDescent="0.25">
      <c r="C365" s="14">
        <f t="shared" si="7"/>
        <v>34200</v>
      </c>
      <c r="D365" s="14">
        <f>($C$23+$C$25)/'Screening Tables'!$E$34*C365</f>
        <v>0.52975800000000006</v>
      </c>
      <c r="E365" s="14">
        <f>($C$27+$C$29)/'Screening Tables'!$E$34*C365</f>
        <v>13.62528</v>
      </c>
    </row>
    <row r="366" spans="3:5" x14ac:dyDescent="0.25">
      <c r="C366" s="14">
        <f t="shared" si="7"/>
        <v>34300</v>
      </c>
      <c r="D366" s="14">
        <f>($C$23+$C$25)/'Screening Tables'!$E$34*C366</f>
        <v>0.53130700000000008</v>
      </c>
      <c r="E366" s="14">
        <f>($C$27+$C$29)/'Screening Tables'!$E$34*C366</f>
        <v>13.66512</v>
      </c>
    </row>
    <row r="367" spans="3:5" x14ac:dyDescent="0.25">
      <c r="C367" s="14">
        <f t="shared" si="7"/>
        <v>34400</v>
      </c>
      <c r="D367" s="14">
        <f>($C$23+$C$25)/'Screening Tables'!$E$34*C367</f>
        <v>0.53285600000000011</v>
      </c>
      <c r="E367" s="14">
        <f>($C$27+$C$29)/'Screening Tables'!$E$34*C367</f>
        <v>13.70496</v>
      </c>
    </row>
    <row r="368" spans="3:5" x14ac:dyDescent="0.25">
      <c r="C368" s="14">
        <f t="shared" si="7"/>
        <v>34500</v>
      </c>
      <c r="D368" s="14">
        <f>($C$23+$C$25)/'Screening Tables'!$E$34*C368</f>
        <v>0.53440500000000013</v>
      </c>
      <c r="E368" s="14">
        <f>($C$27+$C$29)/'Screening Tables'!$E$34*C368</f>
        <v>13.7448</v>
      </c>
    </row>
    <row r="369" spans="3:5" x14ac:dyDescent="0.25">
      <c r="C369" s="14">
        <f t="shared" si="7"/>
        <v>34600</v>
      </c>
      <c r="D369" s="14">
        <f>($C$23+$C$25)/'Screening Tables'!$E$34*C369</f>
        <v>0.53595400000000004</v>
      </c>
      <c r="E369" s="14">
        <f>($C$27+$C$29)/'Screening Tables'!$E$34*C369</f>
        <v>13.78464</v>
      </c>
    </row>
    <row r="370" spans="3:5" x14ac:dyDescent="0.25">
      <c r="C370" s="14">
        <f t="shared" si="7"/>
        <v>34700</v>
      </c>
      <c r="D370" s="14">
        <f>($C$23+$C$25)/'Screening Tables'!$E$34*C370</f>
        <v>0.53750300000000006</v>
      </c>
      <c r="E370" s="14">
        <f>($C$27+$C$29)/'Screening Tables'!$E$34*C370</f>
        <v>13.824479999999999</v>
      </c>
    </row>
    <row r="371" spans="3:5" x14ac:dyDescent="0.25">
      <c r="C371" s="14">
        <f t="shared" si="7"/>
        <v>34800</v>
      </c>
      <c r="D371" s="14">
        <f>($C$23+$C$25)/'Screening Tables'!$E$34*C371</f>
        <v>0.53905200000000009</v>
      </c>
      <c r="E371" s="14">
        <f>($C$27+$C$29)/'Screening Tables'!$E$34*C371</f>
        <v>13.864319999999999</v>
      </c>
    </row>
    <row r="372" spans="3:5" x14ac:dyDescent="0.25">
      <c r="C372" s="14">
        <f t="shared" si="7"/>
        <v>34900</v>
      </c>
      <c r="D372" s="14">
        <f>($C$23+$C$25)/'Screening Tables'!$E$34*C372</f>
        <v>0.54060100000000011</v>
      </c>
      <c r="E372" s="14">
        <f>($C$27+$C$29)/'Screening Tables'!$E$34*C372</f>
        <v>13.904159999999999</v>
      </c>
    </row>
    <row r="373" spans="3:5" x14ac:dyDescent="0.25">
      <c r="C373" s="14">
        <f t="shared" si="7"/>
        <v>35000</v>
      </c>
      <c r="D373" s="14">
        <f>($C$23+$C$25)/'Screening Tables'!$E$34*C373</f>
        <v>0.54215000000000013</v>
      </c>
      <c r="E373" s="14">
        <f>($C$27+$C$29)/'Screening Tables'!$E$34*C373</f>
        <v>13.943999999999999</v>
      </c>
    </row>
    <row r="374" spans="3:5" x14ac:dyDescent="0.25">
      <c r="C374" s="14">
        <f t="shared" si="7"/>
        <v>35100</v>
      </c>
      <c r="D374" s="14">
        <f>($C$23+$C$25)/'Screening Tables'!$E$34*C374</f>
        <v>0.54369900000000004</v>
      </c>
      <c r="E374" s="14">
        <f>($C$27+$C$29)/'Screening Tables'!$E$34*C374</f>
        <v>13.983839999999999</v>
      </c>
    </row>
    <row r="375" spans="3:5" x14ac:dyDescent="0.25">
      <c r="C375" s="14">
        <f t="shared" si="7"/>
        <v>35200</v>
      </c>
      <c r="D375" s="14">
        <f>($C$23+$C$25)/'Screening Tables'!$E$34*C375</f>
        <v>0.54524800000000007</v>
      </c>
      <c r="E375" s="14">
        <f>($C$27+$C$29)/'Screening Tables'!$E$34*C375</f>
        <v>14.023679999999999</v>
      </c>
    </row>
    <row r="376" spans="3:5" x14ac:dyDescent="0.25">
      <c r="C376" s="14">
        <f t="shared" si="7"/>
        <v>35300</v>
      </c>
      <c r="D376" s="14">
        <f>($C$23+$C$25)/'Screening Tables'!$E$34*C376</f>
        <v>0.54679700000000009</v>
      </c>
      <c r="E376" s="14">
        <f>($C$27+$C$29)/'Screening Tables'!$E$34*C376</f>
        <v>14.063519999999999</v>
      </c>
    </row>
    <row r="377" spans="3:5" x14ac:dyDescent="0.25">
      <c r="C377" s="14">
        <f t="shared" si="7"/>
        <v>35400</v>
      </c>
      <c r="D377" s="14">
        <f>($C$23+$C$25)/'Screening Tables'!$E$34*C377</f>
        <v>0.54834600000000011</v>
      </c>
      <c r="E377" s="14">
        <f>($C$27+$C$29)/'Screening Tables'!$E$34*C377</f>
        <v>14.103359999999999</v>
      </c>
    </row>
    <row r="378" spans="3:5" x14ac:dyDescent="0.25">
      <c r="C378" s="14">
        <f t="shared" si="7"/>
        <v>35500</v>
      </c>
      <c r="D378" s="14">
        <f>($C$23+$C$25)/'Screening Tables'!$E$34*C378</f>
        <v>0.54989500000000013</v>
      </c>
      <c r="E378" s="14">
        <f>($C$27+$C$29)/'Screening Tables'!$E$34*C378</f>
        <v>14.143199999999998</v>
      </c>
    </row>
    <row r="379" spans="3:5" x14ac:dyDescent="0.25">
      <c r="C379" s="14">
        <f t="shared" si="7"/>
        <v>35600</v>
      </c>
      <c r="D379" s="14">
        <f>($C$23+$C$25)/'Screening Tables'!$E$34*C379</f>
        <v>0.55144400000000005</v>
      </c>
      <c r="E379" s="14">
        <f>($C$27+$C$29)/'Screening Tables'!$E$34*C379</f>
        <v>14.18304</v>
      </c>
    </row>
    <row r="380" spans="3:5" x14ac:dyDescent="0.25">
      <c r="C380" s="14">
        <f t="shared" si="7"/>
        <v>35700</v>
      </c>
      <c r="D380" s="14">
        <f>($C$23+$C$25)/'Screening Tables'!$E$34*C380</f>
        <v>0.55299300000000007</v>
      </c>
      <c r="E380" s="14">
        <f>($C$27+$C$29)/'Screening Tables'!$E$34*C380</f>
        <v>14.22288</v>
      </c>
    </row>
    <row r="381" spans="3:5" x14ac:dyDescent="0.25">
      <c r="C381" s="14">
        <f t="shared" si="7"/>
        <v>35800</v>
      </c>
      <c r="D381" s="14">
        <f>($C$23+$C$25)/'Screening Tables'!$E$34*C381</f>
        <v>0.55454200000000009</v>
      </c>
      <c r="E381" s="14">
        <f>($C$27+$C$29)/'Screening Tables'!$E$34*C381</f>
        <v>14.26272</v>
      </c>
    </row>
    <row r="382" spans="3:5" x14ac:dyDescent="0.25">
      <c r="C382" s="14">
        <f t="shared" si="7"/>
        <v>35900</v>
      </c>
      <c r="D382" s="14">
        <f>($C$23+$C$25)/'Screening Tables'!$E$34*C382</f>
        <v>0.55609100000000011</v>
      </c>
      <c r="E382" s="14">
        <f>($C$27+$C$29)/'Screening Tables'!$E$34*C382</f>
        <v>14.30256</v>
      </c>
    </row>
    <row r="383" spans="3:5" x14ac:dyDescent="0.25">
      <c r="C383" s="14">
        <f t="shared" si="7"/>
        <v>36000</v>
      </c>
      <c r="D383" s="14">
        <f>($C$23+$C$25)/'Screening Tables'!$E$34*C383</f>
        <v>0.55764000000000014</v>
      </c>
      <c r="E383" s="14">
        <f>($C$27+$C$29)/'Screening Tables'!$E$34*C383</f>
        <v>14.3424</v>
      </c>
    </row>
    <row r="384" spans="3:5" x14ac:dyDescent="0.25">
      <c r="C384" s="14">
        <f t="shared" si="7"/>
        <v>36100</v>
      </c>
      <c r="D384" s="14">
        <f>($C$23+$C$25)/'Screening Tables'!$E$34*C384</f>
        <v>0.55918900000000005</v>
      </c>
      <c r="E384" s="14">
        <f>($C$27+$C$29)/'Screening Tables'!$E$34*C384</f>
        <v>14.382239999999999</v>
      </c>
    </row>
    <row r="385" spans="3:5" x14ac:dyDescent="0.25">
      <c r="C385" s="14">
        <f t="shared" si="7"/>
        <v>36200</v>
      </c>
      <c r="D385" s="14">
        <f>($C$23+$C$25)/'Screening Tables'!$E$34*C385</f>
        <v>0.56073800000000007</v>
      </c>
      <c r="E385" s="14">
        <f>($C$27+$C$29)/'Screening Tables'!$E$34*C385</f>
        <v>14.422079999999999</v>
      </c>
    </row>
    <row r="386" spans="3:5" x14ac:dyDescent="0.25">
      <c r="C386" s="14">
        <f t="shared" si="7"/>
        <v>36300</v>
      </c>
      <c r="D386" s="14">
        <f>($C$23+$C$25)/'Screening Tables'!$E$34*C386</f>
        <v>0.56228700000000009</v>
      </c>
      <c r="E386" s="14">
        <f>($C$27+$C$29)/'Screening Tables'!$E$34*C386</f>
        <v>14.461919999999999</v>
      </c>
    </row>
    <row r="387" spans="3:5" x14ac:dyDescent="0.25">
      <c r="C387" s="14">
        <f t="shared" si="7"/>
        <v>36400</v>
      </c>
      <c r="D387" s="14">
        <f>($C$23+$C$25)/'Screening Tables'!$E$34*C387</f>
        <v>0.56383600000000011</v>
      </c>
      <c r="E387" s="14">
        <f>($C$27+$C$29)/'Screening Tables'!$E$34*C387</f>
        <v>14.501759999999999</v>
      </c>
    </row>
    <row r="388" spans="3:5" x14ac:dyDescent="0.25">
      <c r="C388" s="14">
        <f t="shared" si="7"/>
        <v>36500</v>
      </c>
      <c r="D388" s="14">
        <f>($C$23+$C$25)/'Screening Tables'!$E$34*C388</f>
        <v>0.56538500000000014</v>
      </c>
      <c r="E388" s="14">
        <f>($C$27+$C$29)/'Screening Tables'!$E$34*C388</f>
        <v>14.541599999999999</v>
      </c>
    </row>
    <row r="389" spans="3:5" x14ac:dyDescent="0.25">
      <c r="C389" s="14">
        <f t="shared" ref="C389:C452" si="8">C388+100</f>
        <v>36600</v>
      </c>
      <c r="D389" s="14">
        <f>($C$23+$C$25)/'Screening Tables'!$E$34*C389</f>
        <v>0.56693400000000005</v>
      </c>
      <c r="E389" s="14">
        <f>($C$27+$C$29)/'Screening Tables'!$E$34*C389</f>
        <v>14.581439999999999</v>
      </c>
    </row>
    <row r="390" spans="3:5" x14ac:dyDescent="0.25">
      <c r="C390" s="14">
        <f t="shared" si="8"/>
        <v>36700</v>
      </c>
      <c r="D390" s="14">
        <f>($C$23+$C$25)/'Screening Tables'!$E$34*C390</f>
        <v>0.56848300000000007</v>
      </c>
      <c r="E390" s="14">
        <f>($C$27+$C$29)/'Screening Tables'!$E$34*C390</f>
        <v>14.621279999999999</v>
      </c>
    </row>
    <row r="391" spans="3:5" x14ac:dyDescent="0.25">
      <c r="C391" s="14">
        <f t="shared" si="8"/>
        <v>36800</v>
      </c>
      <c r="D391" s="14">
        <f>($C$23+$C$25)/'Screening Tables'!$E$34*C391</f>
        <v>0.57003200000000009</v>
      </c>
      <c r="E391" s="14">
        <f>($C$27+$C$29)/'Screening Tables'!$E$34*C391</f>
        <v>14.661119999999999</v>
      </c>
    </row>
    <row r="392" spans="3:5" x14ac:dyDescent="0.25">
      <c r="C392" s="14">
        <f t="shared" si="8"/>
        <v>36900</v>
      </c>
      <c r="D392" s="14">
        <f>($C$23+$C$25)/'Screening Tables'!$E$34*C392</f>
        <v>0.57158100000000012</v>
      </c>
      <c r="E392" s="14">
        <f>($C$27+$C$29)/'Screening Tables'!$E$34*C392</f>
        <v>14.700959999999998</v>
      </c>
    </row>
    <row r="393" spans="3:5" x14ac:dyDescent="0.25">
      <c r="C393" s="14">
        <f t="shared" si="8"/>
        <v>37000</v>
      </c>
      <c r="D393" s="14">
        <f>($C$23+$C$25)/'Screening Tables'!$E$34*C393</f>
        <v>0.57313000000000014</v>
      </c>
      <c r="E393" s="14">
        <f>($C$27+$C$29)/'Screening Tables'!$E$34*C393</f>
        <v>14.7408</v>
      </c>
    </row>
    <row r="394" spans="3:5" x14ac:dyDescent="0.25">
      <c r="C394" s="14">
        <f t="shared" si="8"/>
        <v>37100</v>
      </c>
      <c r="D394" s="14">
        <f>($C$23+$C$25)/'Screening Tables'!$E$34*C394</f>
        <v>0.57467900000000005</v>
      </c>
      <c r="E394" s="14">
        <f>($C$27+$C$29)/'Screening Tables'!$E$34*C394</f>
        <v>14.78064</v>
      </c>
    </row>
    <row r="395" spans="3:5" x14ac:dyDescent="0.25">
      <c r="C395" s="14">
        <f t="shared" si="8"/>
        <v>37200</v>
      </c>
      <c r="D395" s="14">
        <f>($C$23+$C$25)/'Screening Tables'!$E$34*C395</f>
        <v>0.57622800000000007</v>
      </c>
      <c r="E395" s="14">
        <f>($C$27+$C$29)/'Screening Tables'!$E$34*C395</f>
        <v>14.82048</v>
      </c>
    </row>
    <row r="396" spans="3:5" x14ac:dyDescent="0.25">
      <c r="C396" s="14">
        <f t="shared" si="8"/>
        <v>37300</v>
      </c>
      <c r="D396" s="14">
        <f>($C$23+$C$25)/'Screening Tables'!$E$34*C396</f>
        <v>0.5777770000000001</v>
      </c>
      <c r="E396" s="14">
        <f>($C$27+$C$29)/'Screening Tables'!$E$34*C396</f>
        <v>14.86032</v>
      </c>
    </row>
    <row r="397" spans="3:5" x14ac:dyDescent="0.25">
      <c r="C397" s="14">
        <f t="shared" si="8"/>
        <v>37400</v>
      </c>
      <c r="D397" s="14">
        <f>($C$23+$C$25)/'Screening Tables'!$E$34*C397</f>
        <v>0.57932600000000012</v>
      </c>
      <c r="E397" s="14">
        <f>($C$27+$C$29)/'Screening Tables'!$E$34*C397</f>
        <v>14.90016</v>
      </c>
    </row>
    <row r="398" spans="3:5" x14ac:dyDescent="0.25">
      <c r="C398" s="14">
        <f t="shared" si="8"/>
        <v>37500</v>
      </c>
      <c r="D398" s="14">
        <f>($C$23+$C$25)/'Screening Tables'!$E$34*C398</f>
        <v>0.58087500000000014</v>
      </c>
      <c r="E398" s="14">
        <f>($C$27+$C$29)/'Screening Tables'!$E$34*C398</f>
        <v>14.94</v>
      </c>
    </row>
    <row r="399" spans="3:5" x14ac:dyDescent="0.25">
      <c r="C399" s="14">
        <f t="shared" si="8"/>
        <v>37600</v>
      </c>
      <c r="D399" s="14">
        <f>($C$23+$C$25)/'Screening Tables'!$E$34*C399</f>
        <v>0.58242400000000005</v>
      </c>
      <c r="E399" s="14">
        <f>($C$27+$C$29)/'Screening Tables'!$E$34*C399</f>
        <v>14.979839999999999</v>
      </c>
    </row>
    <row r="400" spans="3:5" x14ac:dyDescent="0.25">
      <c r="C400" s="14">
        <f t="shared" si="8"/>
        <v>37700</v>
      </c>
      <c r="D400" s="14">
        <f>($C$23+$C$25)/'Screening Tables'!$E$34*C400</f>
        <v>0.58397300000000008</v>
      </c>
      <c r="E400" s="14">
        <f>($C$27+$C$29)/'Screening Tables'!$E$34*C400</f>
        <v>15.019679999999999</v>
      </c>
    </row>
    <row r="401" spans="3:5" x14ac:dyDescent="0.25">
      <c r="C401" s="14">
        <f t="shared" si="8"/>
        <v>37800</v>
      </c>
      <c r="D401" s="14">
        <f>($C$23+$C$25)/'Screening Tables'!$E$34*C401</f>
        <v>0.5855220000000001</v>
      </c>
      <c r="E401" s="14">
        <f>($C$27+$C$29)/'Screening Tables'!$E$34*C401</f>
        <v>15.059519999999999</v>
      </c>
    </row>
    <row r="402" spans="3:5" x14ac:dyDescent="0.25">
      <c r="C402" s="14">
        <f t="shared" si="8"/>
        <v>37900</v>
      </c>
      <c r="D402" s="14">
        <f>($C$23+$C$25)/'Screening Tables'!$E$34*C402</f>
        <v>0.58707100000000012</v>
      </c>
      <c r="E402" s="14">
        <f>($C$27+$C$29)/'Screening Tables'!$E$34*C402</f>
        <v>15.099359999999999</v>
      </c>
    </row>
    <row r="403" spans="3:5" x14ac:dyDescent="0.25">
      <c r="C403" s="14">
        <f t="shared" si="8"/>
        <v>38000</v>
      </c>
      <c r="D403" s="14">
        <f>($C$23+$C$25)/'Screening Tables'!$E$34*C403</f>
        <v>0.58862000000000014</v>
      </c>
      <c r="E403" s="14">
        <f>($C$27+$C$29)/'Screening Tables'!$E$34*C403</f>
        <v>15.139199999999999</v>
      </c>
    </row>
    <row r="404" spans="3:5" x14ac:dyDescent="0.25">
      <c r="C404" s="14">
        <f t="shared" si="8"/>
        <v>38100</v>
      </c>
      <c r="D404" s="14">
        <f>($C$23+$C$25)/'Screening Tables'!$E$34*C404</f>
        <v>0.59016900000000005</v>
      </c>
      <c r="E404" s="14">
        <f>($C$27+$C$29)/'Screening Tables'!$E$34*C404</f>
        <v>15.179039999999999</v>
      </c>
    </row>
    <row r="405" spans="3:5" x14ac:dyDescent="0.25">
      <c r="C405" s="14">
        <f t="shared" si="8"/>
        <v>38200</v>
      </c>
      <c r="D405" s="14">
        <f>($C$23+$C$25)/'Screening Tables'!$E$34*C405</f>
        <v>0.59171800000000008</v>
      </c>
      <c r="E405" s="14">
        <f>($C$27+$C$29)/'Screening Tables'!$E$34*C405</f>
        <v>15.218879999999999</v>
      </c>
    </row>
    <row r="406" spans="3:5" x14ac:dyDescent="0.25">
      <c r="C406" s="14">
        <f t="shared" si="8"/>
        <v>38300</v>
      </c>
      <c r="D406" s="14">
        <f>($C$23+$C$25)/'Screening Tables'!$E$34*C406</f>
        <v>0.5932670000000001</v>
      </c>
      <c r="E406" s="14">
        <f>($C$27+$C$29)/'Screening Tables'!$E$34*C406</f>
        <v>15.258719999999999</v>
      </c>
    </row>
    <row r="407" spans="3:5" x14ac:dyDescent="0.25">
      <c r="C407" s="14">
        <f t="shared" si="8"/>
        <v>38400</v>
      </c>
      <c r="D407" s="14">
        <f>($C$23+$C$25)/'Screening Tables'!$E$34*C407</f>
        <v>0.59481600000000012</v>
      </c>
      <c r="E407" s="14">
        <f>($C$27+$C$29)/'Screening Tables'!$E$34*C407</f>
        <v>15.298559999999998</v>
      </c>
    </row>
    <row r="408" spans="3:5" x14ac:dyDescent="0.25">
      <c r="C408" s="14">
        <f t="shared" si="8"/>
        <v>38500</v>
      </c>
      <c r="D408" s="14">
        <f>($C$23+$C$25)/'Screening Tables'!$E$34*C408</f>
        <v>0.59636500000000014</v>
      </c>
      <c r="E408" s="14">
        <f>($C$27+$C$29)/'Screening Tables'!$E$34*C408</f>
        <v>15.3384</v>
      </c>
    </row>
    <row r="409" spans="3:5" x14ac:dyDescent="0.25">
      <c r="C409" s="14">
        <f t="shared" si="8"/>
        <v>38600</v>
      </c>
      <c r="D409" s="14">
        <f>($C$23+$C$25)/'Screening Tables'!$E$34*C409</f>
        <v>0.59791400000000006</v>
      </c>
      <c r="E409" s="14">
        <f>($C$27+$C$29)/'Screening Tables'!$E$34*C409</f>
        <v>15.37824</v>
      </c>
    </row>
    <row r="410" spans="3:5" x14ac:dyDescent="0.25">
      <c r="C410" s="14">
        <f t="shared" si="8"/>
        <v>38700</v>
      </c>
      <c r="D410" s="14">
        <f>($C$23+$C$25)/'Screening Tables'!$E$34*C410</f>
        <v>0.59946300000000008</v>
      </c>
      <c r="E410" s="14">
        <f>($C$27+$C$29)/'Screening Tables'!$E$34*C410</f>
        <v>15.41808</v>
      </c>
    </row>
    <row r="411" spans="3:5" x14ac:dyDescent="0.25">
      <c r="C411" s="14">
        <f t="shared" si="8"/>
        <v>38800</v>
      </c>
      <c r="D411" s="14">
        <f>($C$23+$C$25)/'Screening Tables'!$E$34*C411</f>
        <v>0.6010120000000001</v>
      </c>
      <c r="E411" s="14">
        <f>($C$27+$C$29)/'Screening Tables'!$E$34*C411</f>
        <v>15.45792</v>
      </c>
    </row>
    <row r="412" spans="3:5" x14ac:dyDescent="0.25">
      <c r="C412" s="14">
        <f t="shared" si="8"/>
        <v>38900</v>
      </c>
      <c r="D412" s="14">
        <f>($C$23+$C$25)/'Screening Tables'!$E$34*C412</f>
        <v>0.60256100000000012</v>
      </c>
      <c r="E412" s="14">
        <f>($C$27+$C$29)/'Screening Tables'!$E$34*C412</f>
        <v>15.49776</v>
      </c>
    </row>
    <row r="413" spans="3:5" x14ac:dyDescent="0.25">
      <c r="C413" s="14">
        <f t="shared" si="8"/>
        <v>39000</v>
      </c>
      <c r="D413" s="14">
        <f>($C$23+$C$25)/'Screening Tables'!$E$34*C413</f>
        <v>0.60411000000000015</v>
      </c>
      <c r="E413" s="14">
        <f>($C$27+$C$29)/'Screening Tables'!$E$34*C413</f>
        <v>15.537599999999999</v>
      </c>
    </row>
    <row r="414" spans="3:5" x14ac:dyDescent="0.25">
      <c r="C414" s="14">
        <f t="shared" si="8"/>
        <v>39100</v>
      </c>
      <c r="D414" s="14">
        <f>($C$23+$C$25)/'Screening Tables'!$E$34*C414</f>
        <v>0.60565900000000006</v>
      </c>
      <c r="E414" s="14">
        <f>($C$27+$C$29)/'Screening Tables'!$E$34*C414</f>
        <v>15.577439999999999</v>
      </c>
    </row>
    <row r="415" spans="3:5" x14ac:dyDescent="0.25">
      <c r="C415" s="14">
        <f t="shared" si="8"/>
        <v>39200</v>
      </c>
      <c r="D415" s="14">
        <f>($C$23+$C$25)/'Screening Tables'!$E$34*C415</f>
        <v>0.60720800000000008</v>
      </c>
      <c r="E415" s="14">
        <f>($C$27+$C$29)/'Screening Tables'!$E$34*C415</f>
        <v>15.617279999999999</v>
      </c>
    </row>
    <row r="416" spans="3:5" x14ac:dyDescent="0.25">
      <c r="C416" s="14">
        <f t="shared" si="8"/>
        <v>39300</v>
      </c>
      <c r="D416" s="14">
        <f>($C$23+$C$25)/'Screening Tables'!$E$34*C416</f>
        <v>0.6087570000000001</v>
      </c>
      <c r="E416" s="14">
        <f>($C$27+$C$29)/'Screening Tables'!$E$34*C416</f>
        <v>15.657119999999999</v>
      </c>
    </row>
    <row r="417" spans="3:5" x14ac:dyDescent="0.25">
      <c r="C417" s="14">
        <f t="shared" si="8"/>
        <v>39400</v>
      </c>
      <c r="D417" s="14">
        <f>($C$23+$C$25)/'Screening Tables'!$E$34*C417</f>
        <v>0.61030600000000013</v>
      </c>
      <c r="E417" s="14">
        <f>($C$27+$C$29)/'Screening Tables'!$E$34*C417</f>
        <v>15.696959999999999</v>
      </c>
    </row>
    <row r="418" spans="3:5" x14ac:dyDescent="0.25">
      <c r="C418" s="14">
        <f t="shared" si="8"/>
        <v>39500</v>
      </c>
      <c r="D418" s="14">
        <f>($C$23+$C$25)/'Screening Tables'!$E$34*C418</f>
        <v>0.61185500000000015</v>
      </c>
      <c r="E418" s="14">
        <f>($C$27+$C$29)/'Screening Tables'!$E$34*C418</f>
        <v>15.736799999999999</v>
      </c>
    </row>
    <row r="419" spans="3:5" x14ac:dyDescent="0.25">
      <c r="C419" s="14">
        <f t="shared" si="8"/>
        <v>39600</v>
      </c>
      <c r="D419" s="14">
        <f>($C$23+$C$25)/'Screening Tables'!$E$34*C419</f>
        <v>0.61340400000000006</v>
      </c>
      <c r="E419" s="14">
        <f>($C$27+$C$29)/'Screening Tables'!$E$34*C419</f>
        <v>15.776639999999999</v>
      </c>
    </row>
    <row r="420" spans="3:5" x14ac:dyDescent="0.25">
      <c r="C420" s="14">
        <f t="shared" si="8"/>
        <v>39700</v>
      </c>
      <c r="D420" s="14">
        <f>($C$23+$C$25)/'Screening Tables'!$E$34*C420</f>
        <v>0.61495300000000008</v>
      </c>
      <c r="E420" s="14">
        <f>($C$27+$C$29)/'Screening Tables'!$E$34*C420</f>
        <v>15.816479999999999</v>
      </c>
    </row>
    <row r="421" spans="3:5" x14ac:dyDescent="0.25">
      <c r="C421" s="14">
        <f t="shared" si="8"/>
        <v>39800</v>
      </c>
      <c r="D421" s="14">
        <f>($C$23+$C$25)/'Screening Tables'!$E$34*C421</f>
        <v>0.61650200000000011</v>
      </c>
      <c r="E421" s="14">
        <f>($C$27+$C$29)/'Screening Tables'!$E$34*C421</f>
        <v>15.856319999999998</v>
      </c>
    </row>
    <row r="422" spans="3:5" x14ac:dyDescent="0.25">
      <c r="C422" s="14">
        <f t="shared" si="8"/>
        <v>39900</v>
      </c>
      <c r="D422" s="14">
        <f>($C$23+$C$25)/'Screening Tables'!$E$34*C422</f>
        <v>0.61805100000000013</v>
      </c>
      <c r="E422" s="14">
        <f>($C$27+$C$29)/'Screening Tables'!$E$34*C422</f>
        <v>15.89616</v>
      </c>
    </row>
    <row r="423" spans="3:5" x14ac:dyDescent="0.25">
      <c r="C423" s="14">
        <f t="shared" si="8"/>
        <v>40000</v>
      </c>
      <c r="D423" s="14">
        <f>($C$23+$C$25)/'Screening Tables'!$E$34*C423</f>
        <v>0.61960000000000015</v>
      </c>
      <c r="E423" s="14">
        <f>($C$27+$C$29)/'Screening Tables'!$E$34*C423</f>
        <v>15.936</v>
      </c>
    </row>
    <row r="424" spans="3:5" x14ac:dyDescent="0.25">
      <c r="C424" s="14">
        <f t="shared" si="8"/>
        <v>40100</v>
      </c>
      <c r="D424" s="14">
        <f>($C$23+$C$25)/'Screening Tables'!$E$34*C424</f>
        <v>0.62114900000000006</v>
      </c>
      <c r="E424" s="14">
        <f>($C$27+$C$29)/'Screening Tables'!$E$34*C424</f>
        <v>15.97584</v>
      </c>
    </row>
    <row r="425" spans="3:5" x14ac:dyDescent="0.25">
      <c r="C425" s="14">
        <f t="shared" si="8"/>
        <v>40200</v>
      </c>
      <c r="D425" s="14">
        <f>($C$23+$C$25)/'Screening Tables'!$E$34*C425</f>
        <v>0.62269800000000008</v>
      </c>
      <c r="E425" s="14">
        <f>($C$27+$C$29)/'Screening Tables'!$E$34*C425</f>
        <v>16.01568</v>
      </c>
    </row>
    <row r="426" spans="3:5" x14ac:dyDescent="0.25">
      <c r="C426" s="14">
        <f t="shared" si="8"/>
        <v>40300</v>
      </c>
      <c r="D426" s="14">
        <f>($C$23+$C$25)/'Screening Tables'!$E$34*C426</f>
        <v>0.62424700000000011</v>
      </c>
      <c r="E426" s="14">
        <f>($C$27+$C$29)/'Screening Tables'!$E$34*C426</f>
        <v>16.055519999999998</v>
      </c>
    </row>
    <row r="427" spans="3:5" x14ac:dyDescent="0.25">
      <c r="C427" s="14">
        <f t="shared" si="8"/>
        <v>40400</v>
      </c>
      <c r="D427" s="14">
        <f>($C$23+$C$25)/'Screening Tables'!$E$34*C427</f>
        <v>0.62579600000000013</v>
      </c>
      <c r="E427" s="14">
        <f>($C$27+$C$29)/'Screening Tables'!$E$34*C427</f>
        <v>16.095359999999999</v>
      </c>
    </row>
    <row r="428" spans="3:5" x14ac:dyDescent="0.25">
      <c r="C428" s="14">
        <f t="shared" si="8"/>
        <v>40500</v>
      </c>
      <c r="D428" s="14">
        <f>($C$23+$C$25)/'Screening Tables'!$E$34*C428</f>
        <v>0.62734500000000015</v>
      </c>
      <c r="E428" s="14">
        <f>($C$27+$C$29)/'Screening Tables'!$E$34*C428</f>
        <v>16.135199999999998</v>
      </c>
    </row>
    <row r="429" spans="3:5" x14ac:dyDescent="0.25">
      <c r="C429" s="14">
        <f t="shared" si="8"/>
        <v>40600</v>
      </c>
      <c r="D429" s="14">
        <f>($C$23+$C$25)/'Screening Tables'!$E$34*C429</f>
        <v>0.62889400000000006</v>
      </c>
      <c r="E429" s="14">
        <f>($C$27+$C$29)/'Screening Tables'!$E$34*C429</f>
        <v>16.175039999999999</v>
      </c>
    </row>
    <row r="430" spans="3:5" x14ac:dyDescent="0.25">
      <c r="C430" s="14">
        <f t="shared" si="8"/>
        <v>40700</v>
      </c>
      <c r="D430" s="14">
        <f>($C$23+$C$25)/'Screening Tables'!$E$34*C430</f>
        <v>0.63044300000000009</v>
      </c>
      <c r="E430" s="14">
        <f>($C$27+$C$29)/'Screening Tables'!$E$34*C430</f>
        <v>16.214880000000001</v>
      </c>
    </row>
    <row r="431" spans="3:5" x14ac:dyDescent="0.25">
      <c r="C431" s="14">
        <f t="shared" si="8"/>
        <v>40800</v>
      </c>
      <c r="D431" s="14">
        <f>($C$23+$C$25)/'Screening Tables'!$E$34*C431</f>
        <v>0.63199200000000011</v>
      </c>
      <c r="E431" s="14">
        <f>($C$27+$C$29)/'Screening Tables'!$E$34*C431</f>
        <v>16.254719999999999</v>
      </c>
    </row>
    <row r="432" spans="3:5" x14ac:dyDescent="0.25">
      <c r="C432" s="14">
        <f t="shared" si="8"/>
        <v>40900</v>
      </c>
      <c r="D432" s="14">
        <f>($C$23+$C$25)/'Screening Tables'!$E$34*C432</f>
        <v>0.63354100000000013</v>
      </c>
      <c r="E432" s="14">
        <f>($C$27+$C$29)/'Screening Tables'!$E$34*C432</f>
        <v>16.294560000000001</v>
      </c>
    </row>
    <row r="433" spans="3:5" x14ac:dyDescent="0.25">
      <c r="C433" s="14">
        <f t="shared" si="8"/>
        <v>41000</v>
      </c>
      <c r="D433" s="14">
        <f>($C$23+$C$25)/'Screening Tables'!$E$34*C433</f>
        <v>0.63509000000000015</v>
      </c>
      <c r="E433" s="14">
        <f>($C$27+$C$29)/'Screening Tables'!$E$34*C433</f>
        <v>16.334399999999999</v>
      </c>
    </row>
    <row r="434" spans="3:5" x14ac:dyDescent="0.25">
      <c r="C434" s="14">
        <f t="shared" si="8"/>
        <v>41100</v>
      </c>
      <c r="D434" s="14">
        <f>($C$23+$C$25)/'Screening Tables'!$E$34*C434</f>
        <v>0.63663900000000007</v>
      </c>
      <c r="E434" s="14">
        <f>($C$27+$C$29)/'Screening Tables'!$E$34*C434</f>
        <v>16.37424</v>
      </c>
    </row>
    <row r="435" spans="3:5" x14ac:dyDescent="0.25">
      <c r="C435" s="14">
        <f t="shared" si="8"/>
        <v>41200</v>
      </c>
      <c r="D435" s="14">
        <f>($C$23+$C$25)/'Screening Tables'!$E$34*C435</f>
        <v>0.63818800000000009</v>
      </c>
      <c r="E435" s="14">
        <f>($C$27+$C$29)/'Screening Tables'!$E$34*C435</f>
        <v>16.414079999999998</v>
      </c>
    </row>
    <row r="436" spans="3:5" x14ac:dyDescent="0.25">
      <c r="C436" s="14">
        <f t="shared" si="8"/>
        <v>41300</v>
      </c>
      <c r="D436" s="14">
        <f>($C$23+$C$25)/'Screening Tables'!$E$34*C436</f>
        <v>0.63973700000000011</v>
      </c>
      <c r="E436" s="14">
        <f>($C$27+$C$29)/'Screening Tables'!$E$34*C436</f>
        <v>16.45392</v>
      </c>
    </row>
    <row r="437" spans="3:5" x14ac:dyDescent="0.25">
      <c r="C437" s="14">
        <f t="shared" si="8"/>
        <v>41400</v>
      </c>
      <c r="D437" s="14">
        <f>($C$23+$C$25)/'Screening Tables'!$E$34*C437</f>
        <v>0.64128600000000013</v>
      </c>
      <c r="E437" s="14">
        <f>($C$27+$C$29)/'Screening Tables'!$E$34*C437</f>
        <v>16.493759999999998</v>
      </c>
    </row>
    <row r="438" spans="3:5" x14ac:dyDescent="0.25">
      <c r="C438" s="14">
        <f t="shared" si="8"/>
        <v>41500</v>
      </c>
      <c r="D438" s="14">
        <f>($C$23+$C$25)/'Screening Tables'!$E$34*C438</f>
        <v>0.64283500000000016</v>
      </c>
      <c r="E438" s="14">
        <f>($C$27+$C$29)/'Screening Tables'!$E$34*C438</f>
        <v>16.5336</v>
      </c>
    </row>
    <row r="439" spans="3:5" x14ac:dyDescent="0.25">
      <c r="C439" s="14">
        <f t="shared" si="8"/>
        <v>41600</v>
      </c>
      <c r="D439" s="14">
        <f>($C$23+$C$25)/'Screening Tables'!$E$34*C439</f>
        <v>0.64438400000000007</v>
      </c>
      <c r="E439" s="14">
        <f>($C$27+$C$29)/'Screening Tables'!$E$34*C439</f>
        <v>16.573439999999998</v>
      </c>
    </row>
    <row r="440" spans="3:5" x14ac:dyDescent="0.25">
      <c r="C440" s="14">
        <f t="shared" si="8"/>
        <v>41700</v>
      </c>
      <c r="D440" s="14">
        <f>($C$23+$C$25)/'Screening Tables'!$E$34*C440</f>
        <v>0.64593300000000009</v>
      </c>
      <c r="E440" s="14">
        <f>($C$27+$C$29)/'Screening Tables'!$E$34*C440</f>
        <v>16.61328</v>
      </c>
    </row>
    <row r="441" spans="3:5" x14ac:dyDescent="0.25">
      <c r="C441" s="14">
        <f t="shared" si="8"/>
        <v>41800</v>
      </c>
      <c r="D441" s="14">
        <f>($C$23+$C$25)/'Screening Tables'!$E$34*C441</f>
        <v>0.64748200000000011</v>
      </c>
      <c r="E441" s="14">
        <f>($C$27+$C$29)/'Screening Tables'!$E$34*C441</f>
        <v>16.653119999999998</v>
      </c>
    </row>
    <row r="442" spans="3:5" x14ac:dyDescent="0.25">
      <c r="C442" s="14">
        <f t="shared" si="8"/>
        <v>41900</v>
      </c>
      <c r="D442" s="14">
        <f>($C$23+$C$25)/'Screening Tables'!$E$34*C442</f>
        <v>0.64903100000000014</v>
      </c>
      <c r="E442" s="14">
        <f>($C$27+$C$29)/'Screening Tables'!$E$34*C442</f>
        <v>16.692959999999999</v>
      </c>
    </row>
    <row r="443" spans="3:5" x14ac:dyDescent="0.25">
      <c r="C443" s="14">
        <f t="shared" si="8"/>
        <v>42000</v>
      </c>
      <c r="D443" s="14">
        <f>($C$23+$C$25)/'Screening Tables'!$E$34*C443</f>
        <v>0.65058000000000016</v>
      </c>
      <c r="E443" s="14">
        <f>($C$27+$C$29)/'Screening Tables'!$E$34*C443</f>
        <v>16.732799999999997</v>
      </c>
    </row>
    <row r="444" spans="3:5" x14ac:dyDescent="0.25">
      <c r="C444" s="14">
        <f t="shared" si="8"/>
        <v>42100</v>
      </c>
      <c r="D444" s="14">
        <f>($C$23+$C$25)/'Screening Tables'!$E$34*C444</f>
        <v>0.65212900000000007</v>
      </c>
      <c r="E444" s="14">
        <f>($C$27+$C$29)/'Screening Tables'!$E$34*C444</f>
        <v>16.772639999999999</v>
      </c>
    </row>
    <row r="445" spans="3:5" x14ac:dyDescent="0.25">
      <c r="C445" s="14">
        <f t="shared" si="8"/>
        <v>42200</v>
      </c>
      <c r="D445" s="14">
        <f>($C$23+$C$25)/'Screening Tables'!$E$34*C445</f>
        <v>0.65367800000000009</v>
      </c>
      <c r="E445" s="14">
        <f>($C$27+$C$29)/'Screening Tables'!$E$34*C445</f>
        <v>16.812480000000001</v>
      </c>
    </row>
    <row r="446" spans="3:5" x14ac:dyDescent="0.25">
      <c r="C446" s="14">
        <f t="shared" si="8"/>
        <v>42300</v>
      </c>
      <c r="D446" s="14">
        <f>($C$23+$C$25)/'Screening Tables'!$E$34*C446</f>
        <v>0.65522700000000011</v>
      </c>
      <c r="E446" s="14">
        <f>($C$27+$C$29)/'Screening Tables'!$E$34*C446</f>
        <v>16.852319999999999</v>
      </c>
    </row>
    <row r="447" spans="3:5" x14ac:dyDescent="0.25">
      <c r="C447" s="14">
        <f t="shared" si="8"/>
        <v>42400</v>
      </c>
      <c r="D447" s="14">
        <f>($C$23+$C$25)/'Screening Tables'!$E$34*C447</f>
        <v>0.65677600000000014</v>
      </c>
      <c r="E447" s="14">
        <f>($C$27+$C$29)/'Screening Tables'!$E$34*C447</f>
        <v>16.892160000000001</v>
      </c>
    </row>
    <row r="448" spans="3:5" x14ac:dyDescent="0.25">
      <c r="C448" s="14">
        <f t="shared" si="8"/>
        <v>42500</v>
      </c>
      <c r="D448" s="14">
        <f>($C$23+$C$25)/'Screening Tables'!$E$34*C448</f>
        <v>0.65832500000000016</v>
      </c>
      <c r="E448" s="14">
        <f>($C$27+$C$29)/'Screening Tables'!$E$34*C448</f>
        <v>16.931999999999999</v>
      </c>
    </row>
    <row r="449" spans="3:5" x14ac:dyDescent="0.25">
      <c r="C449" s="14">
        <f t="shared" si="8"/>
        <v>42600</v>
      </c>
      <c r="D449" s="14">
        <f>($C$23+$C$25)/'Screening Tables'!$E$34*C449</f>
        <v>0.65987400000000007</v>
      </c>
      <c r="E449" s="14">
        <f>($C$27+$C$29)/'Screening Tables'!$E$34*C449</f>
        <v>16.97184</v>
      </c>
    </row>
    <row r="450" spans="3:5" x14ac:dyDescent="0.25">
      <c r="C450" s="14">
        <f t="shared" si="8"/>
        <v>42700</v>
      </c>
      <c r="D450" s="14">
        <f>($C$23+$C$25)/'Screening Tables'!$E$34*C450</f>
        <v>0.66142300000000009</v>
      </c>
      <c r="E450" s="14">
        <f>($C$27+$C$29)/'Screening Tables'!$E$34*C450</f>
        <v>17.011679999999998</v>
      </c>
    </row>
    <row r="451" spans="3:5" x14ac:dyDescent="0.25">
      <c r="C451" s="14">
        <f t="shared" si="8"/>
        <v>42800</v>
      </c>
      <c r="D451" s="14">
        <f>($C$23+$C$25)/'Screening Tables'!$E$34*C451</f>
        <v>0.66297200000000012</v>
      </c>
      <c r="E451" s="14">
        <f>($C$27+$C$29)/'Screening Tables'!$E$34*C451</f>
        <v>17.05152</v>
      </c>
    </row>
    <row r="452" spans="3:5" x14ac:dyDescent="0.25">
      <c r="C452" s="14">
        <f t="shared" si="8"/>
        <v>42900</v>
      </c>
      <c r="D452" s="14">
        <f>($C$23+$C$25)/'Screening Tables'!$E$34*C452</f>
        <v>0.66452100000000014</v>
      </c>
      <c r="E452" s="14">
        <f>($C$27+$C$29)/'Screening Tables'!$E$34*C452</f>
        <v>17.091359999999998</v>
      </c>
    </row>
    <row r="453" spans="3:5" x14ac:dyDescent="0.25">
      <c r="C453" s="14">
        <f t="shared" ref="C453:C516" si="9">C452+100</f>
        <v>43000</v>
      </c>
      <c r="D453" s="14">
        <f>($C$23+$C$25)/'Screening Tables'!$E$34*C453</f>
        <v>0.66607000000000005</v>
      </c>
      <c r="E453" s="14">
        <f>($C$27+$C$29)/'Screening Tables'!$E$34*C453</f>
        <v>17.1312</v>
      </c>
    </row>
    <row r="454" spans="3:5" x14ac:dyDescent="0.25">
      <c r="C454" s="14">
        <f t="shared" si="9"/>
        <v>43100</v>
      </c>
      <c r="D454" s="14">
        <f>($C$23+$C$25)/'Screening Tables'!$E$34*C454</f>
        <v>0.66761900000000007</v>
      </c>
      <c r="E454" s="14">
        <f>($C$27+$C$29)/'Screening Tables'!$E$34*C454</f>
        <v>17.171039999999998</v>
      </c>
    </row>
    <row r="455" spans="3:5" x14ac:dyDescent="0.25">
      <c r="C455" s="14">
        <f t="shared" si="9"/>
        <v>43200</v>
      </c>
      <c r="D455" s="14">
        <f>($C$23+$C$25)/'Screening Tables'!$E$34*C455</f>
        <v>0.6691680000000001</v>
      </c>
      <c r="E455" s="14">
        <f>($C$27+$C$29)/'Screening Tables'!$E$34*C455</f>
        <v>17.21088</v>
      </c>
    </row>
    <row r="456" spans="3:5" x14ac:dyDescent="0.25">
      <c r="C456" s="14">
        <f t="shared" si="9"/>
        <v>43300</v>
      </c>
      <c r="D456" s="14">
        <f>($C$23+$C$25)/'Screening Tables'!$E$34*C456</f>
        <v>0.67071700000000012</v>
      </c>
      <c r="E456" s="14">
        <f>($C$27+$C$29)/'Screening Tables'!$E$34*C456</f>
        <v>17.250719999999998</v>
      </c>
    </row>
    <row r="457" spans="3:5" x14ac:dyDescent="0.25">
      <c r="C457" s="14">
        <f t="shared" si="9"/>
        <v>43400</v>
      </c>
      <c r="D457" s="14">
        <f>($C$23+$C$25)/'Screening Tables'!$E$34*C457</f>
        <v>0.67226600000000014</v>
      </c>
      <c r="E457" s="14">
        <f>($C$27+$C$29)/'Screening Tables'!$E$34*C457</f>
        <v>17.290559999999999</v>
      </c>
    </row>
    <row r="458" spans="3:5" x14ac:dyDescent="0.25">
      <c r="C458" s="14">
        <f t="shared" si="9"/>
        <v>43500</v>
      </c>
      <c r="D458" s="14">
        <f>($C$23+$C$25)/'Screening Tables'!$E$34*C458</f>
        <v>0.67381500000000005</v>
      </c>
      <c r="E458" s="14">
        <f>($C$27+$C$29)/'Screening Tables'!$E$34*C458</f>
        <v>17.330400000000001</v>
      </c>
    </row>
    <row r="459" spans="3:5" x14ac:dyDescent="0.25">
      <c r="C459" s="14">
        <f t="shared" si="9"/>
        <v>43600</v>
      </c>
      <c r="D459" s="14">
        <f>($C$23+$C$25)/'Screening Tables'!$E$34*C459</f>
        <v>0.67536400000000008</v>
      </c>
      <c r="E459" s="14">
        <f>($C$27+$C$29)/'Screening Tables'!$E$34*C459</f>
        <v>17.370239999999999</v>
      </c>
    </row>
    <row r="460" spans="3:5" x14ac:dyDescent="0.25">
      <c r="C460" s="14">
        <f t="shared" si="9"/>
        <v>43700</v>
      </c>
      <c r="D460" s="14">
        <f>($C$23+$C$25)/'Screening Tables'!$E$34*C460</f>
        <v>0.6769130000000001</v>
      </c>
      <c r="E460" s="14">
        <f>($C$27+$C$29)/'Screening Tables'!$E$34*C460</f>
        <v>17.410080000000001</v>
      </c>
    </row>
    <row r="461" spans="3:5" x14ac:dyDescent="0.25">
      <c r="C461" s="14">
        <f t="shared" si="9"/>
        <v>43800</v>
      </c>
      <c r="D461" s="14">
        <f>($C$23+$C$25)/'Screening Tables'!$E$34*C461</f>
        <v>0.67846200000000012</v>
      </c>
      <c r="E461" s="14">
        <f>($C$27+$C$29)/'Screening Tables'!$E$34*C461</f>
        <v>17.449919999999999</v>
      </c>
    </row>
    <row r="462" spans="3:5" x14ac:dyDescent="0.25">
      <c r="C462" s="14">
        <f t="shared" si="9"/>
        <v>43900</v>
      </c>
      <c r="D462" s="14">
        <f>($C$23+$C$25)/'Screening Tables'!$E$34*C462</f>
        <v>0.68001100000000014</v>
      </c>
      <c r="E462" s="14">
        <f>($C$27+$C$29)/'Screening Tables'!$E$34*C462</f>
        <v>17.48976</v>
      </c>
    </row>
    <row r="463" spans="3:5" x14ac:dyDescent="0.25">
      <c r="C463" s="14">
        <f t="shared" si="9"/>
        <v>44000</v>
      </c>
      <c r="D463" s="14">
        <f>($C$23+$C$25)/'Screening Tables'!$E$34*C463</f>
        <v>0.68156000000000005</v>
      </c>
      <c r="E463" s="14">
        <f>($C$27+$C$29)/'Screening Tables'!$E$34*C463</f>
        <v>17.529599999999999</v>
      </c>
    </row>
    <row r="464" spans="3:5" x14ac:dyDescent="0.25">
      <c r="C464" s="14">
        <f t="shared" si="9"/>
        <v>44100</v>
      </c>
      <c r="D464" s="14">
        <f>($C$23+$C$25)/'Screening Tables'!$E$34*C464</f>
        <v>0.68310900000000008</v>
      </c>
      <c r="E464" s="14">
        <f>($C$27+$C$29)/'Screening Tables'!$E$34*C464</f>
        <v>17.56944</v>
      </c>
    </row>
    <row r="465" spans="3:5" x14ac:dyDescent="0.25">
      <c r="C465" s="14">
        <f t="shared" si="9"/>
        <v>44200</v>
      </c>
      <c r="D465" s="14">
        <f>($C$23+$C$25)/'Screening Tables'!$E$34*C465</f>
        <v>0.6846580000000001</v>
      </c>
      <c r="E465" s="14">
        <f>($C$27+$C$29)/'Screening Tables'!$E$34*C465</f>
        <v>17.609279999999998</v>
      </c>
    </row>
    <row r="466" spans="3:5" x14ac:dyDescent="0.25">
      <c r="C466" s="14">
        <f t="shared" si="9"/>
        <v>44300</v>
      </c>
      <c r="D466" s="14">
        <f>($C$23+$C$25)/'Screening Tables'!$E$34*C466</f>
        <v>0.68620700000000012</v>
      </c>
      <c r="E466" s="14">
        <f>($C$27+$C$29)/'Screening Tables'!$E$34*C466</f>
        <v>17.64912</v>
      </c>
    </row>
    <row r="467" spans="3:5" x14ac:dyDescent="0.25">
      <c r="C467" s="14">
        <f t="shared" si="9"/>
        <v>44400</v>
      </c>
      <c r="D467" s="14">
        <f>($C$23+$C$25)/'Screening Tables'!$E$34*C467</f>
        <v>0.68775600000000015</v>
      </c>
      <c r="E467" s="14">
        <f>($C$27+$C$29)/'Screening Tables'!$E$34*C467</f>
        <v>17.688959999999998</v>
      </c>
    </row>
    <row r="468" spans="3:5" x14ac:dyDescent="0.25">
      <c r="C468" s="14">
        <f t="shared" si="9"/>
        <v>44500</v>
      </c>
      <c r="D468" s="14">
        <f>($C$23+$C$25)/'Screening Tables'!$E$34*C468</f>
        <v>0.68930500000000006</v>
      </c>
      <c r="E468" s="14">
        <f>($C$27+$C$29)/'Screening Tables'!$E$34*C468</f>
        <v>17.7288</v>
      </c>
    </row>
    <row r="469" spans="3:5" x14ac:dyDescent="0.25">
      <c r="C469" s="14">
        <f t="shared" si="9"/>
        <v>44600</v>
      </c>
      <c r="D469" s="14">
        <f>($C$23+$C$25)/'Screening Tables'!$E$34*C469</f>
        <v>0.69085400000000008</v>
      </c>
      <c r="E469" s="14">
        <f>($C$27+$C$29)/'Screening Tables'!$E$34*C469</f>
        <v>17.768639999999998</v>
      </c>
    </row>
    <row r="470" spans="3:5" x14ac:dyDescent="0.25">
      <c r="C470" s="14">
        <f t="shared" si="9"/>
        <v>44700</v>
      </c>
      <c r="D470" s="14">
        <f>($C$23+$C$25)/'Screening Tables'!$E$34*C470</f>
        <v>0.6924030000000001</v>
      </c>
      <c r="E470" s="14">
        <f>($C$27+$C$29)/'Screening Tables'!$E$34*C470</f>
        <v>17.808479999999999</v>
      </c>
    </row>
    <row r="471" spans="3:5" x14ac:dyDescent="0.25">
      <c r="C471" s="14">
        <f t="shared" si="9"/>
        <v>44800</v>
      </c>
      <c r="D471" s="14">
        <f>($C$23+$C$25)/'Screening Tables'!$E$34*C471</f>
        <v>0.69395200000000012</v>
      </c>
      <c r="E471" s="14">
        <f>($C$27+$C$29)/'Screening Tables'!$E$34*C471</f>
        <v>17.848319999999998</v>
      </c>
    </row>
    <row r="472" spans="3:5" x14ac:dyDescent="0.25">
      <c r="C472" s="14">
        <f t="shared" si="9"/>
        <v>44900</v>
      </c>
      <c r="D472" s="14">
        <f>($C$23+$C$25)/'Screening Tables'!$E$34*C472</f>
        <v>0.69550100000000015</v>
      </c>
      <c r="E472" s="14">
        <f>($C$27+$C$29)/'Screening Tables'!$E$34*C472</f>
        <v>17.888159999999999</v>
      </c>
    </row>
    <row r="473" spans="3:5" x14ac:dyDescent="0.25">
      <c r="C473" s="14">
        <f t="shared" si="9"/>
        <v>45000</v>
      </c>
      <c r="D473" s="14">
        <f>($C$23+$C$25)/'Screening Tables'!$E$34*C473</f>
        <v>0.69705000000000006</v>
      </c>
      <c r="E473" s="14">
        <f>($C$27+$C$29)/'Screening Tables'!$E$34*C473</f>
        <v>17.928000000000001</v>
      </c>
    </row>
    <row r="474" spans="3:5" x14ac:dyDescent="0.25">
      <c r="C474" s="14">
        <f t="shared" si="9"/>
        <v>45100</v>
      </c>
      <c r="D474" s="14">
        <f>($C$23+$C$25)/'Screening Tables'!$E$34*C474</f>
        <v>0.69859900000000008</v>
      </c>
      <c r="E474" s="14">
        <f>($C$27+$C$29)/'Screening Tables'!$E$34*C474</f>
        <v>17.967839999999999</v>
      </c>
    </row>
    <row r="475" spans="3:5" x14ac:dyDescent="0.25">
      <c r="C475" s="14">
        <f t="shared" si="9"/>
        <v>45200</v>
      </c>
      <c r="D475" s="14">
        <f>($C$23+$C$25)/'Screening Tables'!$E$34*C475</f>
        <v>0.7001480000000001</v>
      </c>
      <c r="E475" s="14">
        <f>($C$27+$C$29)/'Screening Tables'!$E$34*C475</f>
        <v>18.007680000000001</v>
      </c>
    </row>
    <row r="476" spans="3:5" x14ac:dyDescent="0.25">
      <c r="C476" s="14">
        <f t="shared" si="9"/>
        <v>45300</v>
      </c>
      <c r="D476" s="14">
        <f>($C$23+$C$25)/'Screening Tables'!$E$34*C476</f>
        <v>0.70169700000000013</v>
      </c>
      <c r="E476" s="14">
        <f>($C$27+$C$29)/'Screening Tables'!$E$34*C476</f>
        <v>18.047519999999999</v>
      </c>
    </row>
    <row r="477" spans="3:5" x14ac:dyDescent="0.25">
      <c r="C477" s="14">
        <f t="shared" si="9"/>
        <v>45400</v>
      </c>
      <c r="D477" s="14">
        <f>($C$23+$C$25)/'Screening Tables'!$E$34*C477</f>
        <v>0.70324600000000015</v>
      </c>
      <c r="E477" s="14">
        <f>($C$27+$C$29)/'Screening Tables'!$E$34*C477</f>
        <v>18.08736</v>
      </c>
    </row>
    <row r="478" spans="3:5" x14ac:dyDescent="0.25">
      <c r="C478" s="14">
        <f t="shared" si="9"/>
        <v>45500</v>
      </c>
      <c r="D478" s="14">
        <f>($C$23+$C$25)/'Screening Tables'!$E$34*C478</f>
        <v>0.70479500000000006</v>
      </c>
      <c r="E478" s="14">
        <f>($C$27+$C$29)/'Screening Tables'!$E$34*C478</f>
        <v>18.127199999999998</v>
      </c>
    </row>
    <row r="479" spans="3:5" x14ac:dyDescent="0.25">
      <c r="C479" s="14">
        <f t="shared" si="9"/>
        <v>45600</v>
      </c>
      <c r="D479" s="14">
        <f>($C$23+$C$25)/'Screening Tables'!$E$34*C479</f>
        <v>0.70634400000000008</v>
      </c>
      <c r="E479" s="14">
        <f>($C$27+$C$29)/'Screening Tables'!$E$34*C479</f>
        <v>18.16704</v>
      </c>
    </row>
    <row r="480" spans="3:5" x14ac:dyDescent="0.25">
      <c r="C480" s="14">
        <f t="shared" si="9"/>
        <v>45700</v>
      </c>
      <c r="D480" s="14">
        <f>($C$23+$C$25)/'Screening Tables'!$E$34*C480</f>
        <v>0.70789300000000011</v>
      </c>
      <c r="E480" s="14">
        <f>($C$27+$C$29)/'Screening Tables'!$E$34*C480</f>
        <v>18.206879999999998</v>
      </c>
    </row>
    <row r="481" spans="3:5" x14ac:dyDescent="0.25">
      <c r="C481" s="14">
        <f t="shared" si="9"/>
        <v>45800</v>
      </c>
      <c r="D481" s="14">
        <f>($C$23+$C$25)/'Screening Tables'!$E$34*C481</f>
        <v>0.70944200000000013</v>
      </c>
      <c r="E481" s="14">
        <f>($C$27+$C$29)/'Screening Tables'!$E$34*C481</f>
        <v>18.24672</v>
      </c>
    </row>
    <row r="482" spans="3:5" x14ac:dyDescent="0.25">
      <c r="C482" s="14">
        <f t="shared" si="9"/>
        <v>45900</v>
      </c>
      <c r="D482" s="14">
        <f>($C$23+$C$25)/'Screening Tables'!$E$34*C482</f>
        <v>0.71099100000000015</v>
      </c>
      <c r="E482" s="14">
        <f>($C$27+$C$29)/'Screening Tables'!$E$34*C482</f>
        <v>18.286559999999998</v>
      </c>
    </row>
    <row r="483" spans="3:5" x14ac:dyDescent="0.25">
      <c r="C483" s="14">
        <f t="shared" si="9"/>
        <v>46000</v>
      </c>
      <c r="D483" s="14">
        <f>($C$23+$C$25)/'Screening Tables'!$E$34*C483</f>
        <v>0.71254000000000006</v>
      </c>
      <c r="E483" s="14">
        <f>($C$27+$C$29)/'Screening Tables'!$E$34*C483</f>
        <v>18.3264</v>
      </c>
    </row>
    <row r="484" spans="3:5" x14ac:dyDescent="0.25">
      <c r="C484" s="14">
        <f t="shared" si="9"/>
        <v>46100</v>
      </c>
      <c r="D484" s="14">
        <f>($C$23+$C$25)/'Screening Tables'!$E$34*C484</f>
        <v>0.71408900000000008</v>
      </c>
      <c r="E484" s="14">
        <f>($C$27+$C$29)/'Screening Tables'!$E$34*C484</f>
        <v>18.366239999999998</v>
      </c>
    </row>
    <row r="485" spans="3:5" x14ac:dyDescent="0.25">
      <c r="C485" s="14">
        <f t="shared" si="9"/>
        <v>46200</v>
      </c>
      <c r="D485" s="14">
        <f>($C$23+$C$25)/'Screening Tables'!$E$34*C485</f>
        <v>0.71563800000000011</v>
      </c>
      <c r="E485" s="14">
        <f>($C$27+$C$29)/'Screening Tables'!$E$34*C485</f>
        <v>18.406079999999999</v>
      </c>
    </row>
    <row r="486" spans="3:5" x14ac:dyDescent="0.25">
      <c r="C486" s="14">
        <f t="shared" si="9"/>
        <v>46300</v>
      </c>
      <c r="D486" s="14">
        <f>($C$23+$C$25)/'Screening Tables'!$E$34*C486</f>
        <v>0.71718700000000013</v>
      </c>
      <c r="E486" s="14">
        <f>($C$27+$C$29)/'Screening Tables'!$E$34*C486</f>
        <v>18.445919999999997</v>
      </c>
    </row>
    <row r="487" spans="3:5" x14ac:dyDescent="0.25">
      <c r="C487" s="14">
        <f t="shared" si="9"/>
        <v>46400</v>
      </c>
      <c r="D487" s="14">
        <f>($C$23+$C$25)/'Screening Tables'!$E$34*C487</f>
        <v>0.71873600000000015</v>
      </c>
      <c r="E487" s="14">
        <f>($C$27+$C$29)/'Screening Tables'!$E$34*C487</f>
        <v>18.485759999999999</v>
      </c>
    </row>
    <row r="488" spans="3:5" x14ac:dyDescent="0.25">
      <c r="C488" s="14">
        <f t="shared" si="9"/>
        <v>46500</v>
      </c>
      <c r="D488" s="14">
        <f>($C$23+$C$25)/'Screening Tables'!$E$34*C488</f>
        <v>0.72028500000000006</v>
      </c>
      <c r="E488" s="14">
        <f>($C$27+$C$29)/'Screening Tables'!$E$34*C488</f>
        <v>18.525600000000001</v>
      </c>
    </row>
    <row r="489" spans="3:5" x14ac:dyDescent="0.25">
      <c r="C489" s="14">
        <f t="shared" si="9"/>
        <v>46600</v>
      </c>
      <c r="D489" s="14">
        <f>($C$23+$C$25)/'Screening Tables'!$E$34*C489</f>
        <v>0.72183400000000009</v>
      </c>
      <c r="E489" s="14">
        <f>($C$27+$C$29)/'Screening Tables'!$E$34*C489</f>
        <v>18.565439999999999</v>
      </c>
    </row>
    <row r="490" spans="3:5" x14ac:dyDescent="0.25">
      <c r="C490" s="14">
        <f t="shared" si="9"/>
        <v>46700</v>
      </c>
      <c r="D490" s="14">
        <f>($C$23+$C$25)/'Screening Tables'!$E$34*C490</f>
        <v>0.72338300000000011</v>
      </c>
      <c r="E490" s="14">
        <f>($C$27+$C$29)/'Screening Tables'!$E$34*C490</f>
        <v>18.60528</v>
      </c>
    </row>
    <row r="491" spans="3:5" x14ac:dyDescent="0.25">
      <c r="C491" s="14">
        <f t="shared" si="9"/>
        <v>46800</v>
      </c>
      <c r="D491" s="14">
        <f>($C$23+$C$25)/'Screening Tables'!$E$34*C491</f>
        <v>0.72493200000000013</v>
      </c>
      <c r="E491" s="14">
        <f>($C$27+$C$29)/'Screening Tables'!$E$34*C491</f>
        <v>18.645119999999999</v>
      </c>
    </row>
    <row r="492" spans="3:5" x14ac:dyDescent="0.25">
      <c r="C492" s="14">
        <f t="shared" si="9"/>
        <v>46900</v>
      </c>
      <c r="D492" s="14">
        <f>($C$23+$C$25)/'Screening Tables'!$E$34*C492</f>
        <v>0.72648100000000015</v>
      </c>
      <c r="E492" s="14">
        <f>($C$27+$C$29)/'Screening Tables'!$E$34*C492</f>
        <v>18.68496</v>
      </c>
    </row>
    <row r="493" spans="3:5" x14ac:dyDescent="0.25">
      <c r="C493" s="14">
        <f t="shared" si="9"/>
        <v>47000</v>
      </c>
      <c r="D493" s="14">
        <f>($C$23+$C$25)/'Screening Tables'!$E$34*C493</f>
        <v>0.72803000000000007</v>
      </c>
      <c r="E493" s="14">
        <f>($C$27+$C$29)/'Screening Tables'!$E$34*C493</f>
        <v>18.724799999999998</v>
      </c>
    </row>
    <row r="494" spans="3:5" x14ac:dyDescent="0.25">
      <c r="C494" s="14">
        <f t="shared" si="9"/>
        <v>47100</v>
      </c>
      <c r="D494" s="14">
        <f>($C$23+$C$25)/'Screening Tables'!$E$34*C494</f>
        <v>0.72957900000000009</v>
      </c>
      <c r="E494" s="14">
        <f>($C$27+$C$29)/'Screening Tables'!$E$34*C494</f>
        <v>18.76464</v>
      </c>
    </row>
    <row r="495" spans="3:5" x14ac:dyDescent="0.25">
      <c r="C495" s="14">
        <f t="shared" si="9"/>
        <v>47200</v>
      </c>
      <c r="D495" s="14">
        <f>($C$23+$C$25)/'Screening Tables'!$E$34*C495</f>
        <v>0.73112800000000011</v>
      </c>
      <c r="E495" s="14">
        <f>($C$27+$C$29)/'Screening Tables'!$E$34*C495</f>
        <v>18.804479999999998</v>
      </c>
    </row>
    <row r="496" spans="3:5" x14ac:dyDescent="0.25">
      <c r="C496" s="14">
        <f t="shared" si="9"/>
        <v>47300</v>
      </c>
      <c r="D496" s="14">
        <f>($C$23+$C$25)/'Screening Tables'!$E$34*C496</f>
        <v>0.73267700000000013</v>
      </c>
      <c r="E496" s="14">
        <f>($C$27+$C$29)/'Screening Tables'!$E$34*C496</f>
        <v>18.84432</v>
      </c>
    </row>
    <row r="497" spans="3:5" x14ac:dyDescent="0.25">
      <c r="C497" s="14">
        <f t="shared" si="9"/>
        <v>47400</v>
      </c>
      <c r="D497" s="14">
        <f>($C$23+$C$25)/'Screening Tables'!$E$34*C497</f>
        <v>0.73422600000000016</v>
      </c>
      <c r="E497" s="14">
        <f>($C$27+$C$29)/'Screening Tables'!$E$34*C497</f>
        <v>18.884159999999998</v>
      </c>
    </row>
    <row r="498" spans="3:5" x14ac:dyDescent="0.25">
      <c r="C498" s="14">
        <f t="shared" si="9"/>
        <v>47500</v>
      </c>
      <c r="D498" s="14">
        <f>($C$23+$C$25)/'Screening Tables'!$E$34*C498</f>
        <v>0.73577500000000007</v>
      </c>
      <c r="E498" s="14">
        <f>($C$27+$C$29)/'Screening Tables'!$E$34*C498</f>
        <v>18.923999999999999</v>
      </c>
    </row>
    <row r="499" spans="3:5" x14ac:dyDescent="0.25">
      <c r="C499" s="14">
        <f t="shared" si="9"/>
        <v>47600</v>
      </c>
      <c r="D499" s="14">
        <f>($C$23+$C$25)/'Screening Tables'!$E$34*C499</f>
        <v>0.73732400000000009</v>
      </c>
      <c r="E499" s="14">
        <f>($C$27+$C$29)/'Screening Tables'!$E$34*C499</f>
        <v>18.963839999999998</v>
      </c>
    </row>
    <row r="500" spans="3:5" x14ac:dyDescent="0.25">
      <c r="C500" s="14">
        <f t="shared" si="9"/>
        <v>47700</v>
      </c>
      <c r="D500" s="14">
        <f>($C$23+$C$25)/'Screening Tables'!$E$34*C500</f>
        <v>0.73887300000000011</v>
      </c>
      <c r="E500" s="14">
        <f>($C$27+$C$29)/'Screening Tables'!$E$34*C500</f>
        <v>19.003679999999999</v>
      </c>
    </row>
    <row r="501" spans="3:5" x14ac:dyDescent="0.25">
      <c r="C501" s="14">
        <f t="shared" si="9"/>
        <v>47800</v>
      </c>
      <c r="D501" s="14">
        <f>($C$23+$C$25)/'Screening Tables'!$E$34*C501</f>
        <v>0.74042200000000014</v>
      </c>
      <c r="E501" s="14">
        <f>($C$27+$C$29)/'Screening Tables'!$E$34*C501</f>
        <v>19.043519999999997</v>
      </c>
    </row>
    <row r="502" spans="3:5" x14ac:dyDescent="0.25">
      <c r="C502" s="14">
        <f t="shared" si="9"/>
        <v>47900</v>
      </c>
      <c r="D502" s="14">
        <f>($C$23+$C$25)/'Screening Tables'!$E$34*C502</f>
        <v>0.74197100000000016</v>
      </c>
      <c r="E502" s="14">
        <f>($C$27+$C$29)/'Screening Tables'!$E$34*C502</f>
        <v>19.083359999999999</v>
      </c>
    </row>
    <row r="503" spans="3:5" x14ac:dyDescent="0.25">
      <c r="C503" s="14">
        <f t="shared" si="9"/>
        <v>48000</v>
      </c>
      <c r="D503" s="14">
        <f>($C$23+$C$25)/'Screening Tables'!$E$34*C503</f>
        <v>0.74352000000000007</v>
      </c>
      <c r="E503" s="14">
        <f>($C$27+$C$29)/'Screening Tables'!$E$34*C503</f>
        <v>19.123200000000001</v>
      </c>
    </row>
    <row r="504" spans="3:5" x14ac:dyDescent="0.25">
      <c r="C504" s="14">
        <f t="shared" si="9"/>
        <v>48100</v>
      </c>
      <c r="D504" s="14">
        <f>($C$23+$C$25)/'Screening Tables'!$E$34*C504</f>
        <v>0.74506900000000009</v>
      </c>
      <c r="E504" s="14">
        <f>($C$27+$C$29)/'Screening Tables'!$E$34*C504</f>
        <v>19.163039999999999</v>
      </c>
    </row>
    <row r="505" spans="3:5" x14ac:dyDescent="0.25">
      <c r="C505" s="14">
        <f t="shared" si="9"/>
        <v>48200</v>
      </c>
      <c r="D505" s="14">
        <f>($C$23+$C$25)/'Screening Tables'!$E$34*C505</f>
        <v>0.74661800000000011</v>
      </c>
      <c r="E505" s="14">
        <f>($C$27+$C$29)/'Screening Tables'!$E$34*C505</f>
        <v>19.20288</v>
      </c>
    </row>
    <row r="506" spans="3:5" x14ac:dyDescent="0.25">
      <c r="C506" s="14">
        <f t="shared" si="9"/>
        <v>48300</v>
      </c>
      <c r="D506" s="14">
        <f>($C$23+$C$25)/'Screening Tables'!$E$34*C506</f>
        <v>0.74816700000000014</v>
      </c>
      <c r="E506" s="14">
        <f>($C$27+$C$29)/'Screening Tables'!$E$34*C506</f>
        <v>19.242719999999998</v>
      </c>
    </row>
    <row r="507" spans="3:5" x14ac:dyDescent="0.25">
      <c r="C507" s="14">
        <f t="shared" si="9"/>
        <v>48400</v>
      </c>
      <c r="D507" s="14">
        <f>($C$23+$C$25)/'Screening Tables'!$E$34*C507</f>
        <v>0.74971600000000016</v>
      </c>
      <c r="E507" s="14">
        <f>($C$27+$C$29)/'Screening Tables'!$E$34*C507</f>
        <v>19.28256</v>
      </c>
    </row>
    <row r="508" spans="3:5" x14ac:dyDescent="0.25">
      <c r="C508" s="14">
        <f t="shared" si="9"/>
        <v>48500</v>
      </c>
      <c r="D508" s="14">
        <f>($C$23+$C$25)/'Screening Tables'!$E$34*C508</f>
        <v>0.75126500000000007</v>
      </c>
      <c r="E508" s="14">
        <f>($C$27+$C$29)/'Screening Tables'!$E$34*C508</f>
        <v>19.322399999999998</v>
      </c>
    </row>
    <row r="509" spans="3:5" x14ac:dyDescent="0.25">
      <c r="C509" s="14">
        <f t="shared" si="9"/>
        <v>48600</v>
      </c>
      <c r="D509" s="14">
        <f>($C$23+$C$25)/'Screening Tables'!$E$34*C509</f>
        <v>0.75281400000000009</v>
      </c>
      <c r="E509" s="14">
        <f>($C$27+$C$29)/'Screening Tables'!$E$34*C509</f>
        <v>19.36224</v>
      </c>
    </row>
    <row r="510" spans="3:5" x14ac:dyDescent="0.25">
      <c r="C510" s="14">
        <f t="shared" si="9"/>
        <v>48700</v>
      </c>
      <c r="D510" s="14">
        <f>($C$23+$C$25)/'Screening Tables'!$E$34*C510</f>
        <v>0.75436300000000012</v>
      </c>
      <c r="E510" s="14">
        <f>($C$27+$C$29)/'Screening Tables'!$E$34*C510</f>
        <v>19.402079999999998</v>
      </c>
    </row>
    <row r="511" spans="3:5" x14ac:dyDescent="0.25">
      <c r="C511" s="14">
        <f t="shared" si="9"/>
        <v>48800</v>
      </c>
      <c r="D511" s="14">
        <f>($C$23+$C$25)/'Screening Tables'!$E$34*C511</f>
        <v>0.75591200000000014</v>
      </c>
      <c r="E511" s="14">
        <f>($C$27+$C$29)/'Screening Tables'!$E$34*C511</f>
        <v>19.44192</v>
      </c>
    </row>
    <row r="512" spans="3:5" x14ac:dyDescent="0.25">
      <c r="C512" s="14">
        <f t="shared" si="9"/>
        <v>48900</v>
      </c>
      <c r="D512" s="14">
        <f>($C$23+$C$25)/'Screening Tables'!$E$34*C512</f>
        <v>0.75746100000000016</v>
      </c>
      <c r="E512" s="14">
        <f>($C$27+$C$29)/'Screening Tables'!$E$34*C512</f>
        <v>19.481759999999998</v>
      </c>
    </row>
    <row r="513" spans="3:5" x14ac:dyDescent="0.25">
      <c r="C513" s="14">
        <f t="shared" si="9"/>
        <v>49000</v>
      </c>
      <c r="D513" s="14">
        <f>($C$23+$C$25)/'Screening Tables'!$E$34*C513</f>
        <v>0.75901000000000007</v>
      </c>
      <c r="E513" s="14">
        <f>($C$27+$C$29)/'Screening Tables'!$E$34*C513</f>
        <v>19.521599999999999</v>
      </c>
    </row>
    <row r="514" spans="3:5" x14ac:dyDescent="0.25">
      <c r="C514" s="14">
        <f t="shared" si="9"/>
        <v>49100</v>
      </c>
      <c r="D514" s="14">
        <f>($C$23+$C$25)/'Screening Tables'!$E$34*C514</f>
        <v>0.7605590000000001</v>
      </c>
      <c r="E514" s="14">
        <f>($C$27+$C$29)/'Screening Tables'!$E$34*C514</f>
        <v>19.561439999999997</v>
      </c>
    </row>
    <row r="515" spans="3:5" x14ac:dyDescent="0.25">
      <c r="C515" s="14">
        <f t="shared" si="9"/>
        <v>49200</v>
      </c>
      <c r="D515" s="14">
        <f>($C$23+$C$25)/'Screening Tables'!$E$34*C515</f>
        <v>0.76210800000000012</v>
      </c>
      <c r="E515" s="14">
        <f>($C$27+$C$29)/'Screening Tables'!$E$34*C515</f>
        <v>19.601279999999999</v>
      </c>
    </row>
    <row r="516" spans="3:5" x14ac:dyDescent="0.25">
      <c r="C516" s="14">
        <f t="shared" si="9"/>
        <v>49300</v>
      </c>
      <c r="D516" s="14">
        <f>($C$23+$C$25)/'Screening Tables'!$E$34*C516</f>
        <v>0.76365700000000014</v>
      </c>
      <c r="E516" s="14">
        <f>($C$27+$C$29)/'Screening Tables'!$E$34*C516</f>
        <v>19.641120000000001</v>
      </c>
    </row>
    <row r="517" spans="3:5" x14ac:dyDescent="0.25">
      <c r="C517" s="14">
        <f t="shared" ref="C517:C580" si="10">C516+100</f>
        <v>49400</v>
      </c>
      <c r="D517" s="14">
        <f>($C$23+$C$25)/'Screening Tables'!$E$34*C517</f>
        <v>0.76520600000000016</v>
      </c>
      <c r="E517" s="14">
        <f>($C$27+$C$29)/'Screening Tables'!$E$34*C517</f>
        <v>19.680959999999999</v>
      </c>
    </row>
    <row r="518" spans="3:5" x14ac:dyDescent="0.25">
      <c r="C518" s="14">
        <f t="shared" si="10"/>
        <v>49500</v>
      </c>
      <c r="D518" s="14">
        <f>($C$23+$C$25)/'Screening Tables'!$E$34*C518</f>
        <v>0.76675500000000008</v>
      </c>
      <c r="E518" s="14">
        <f>($C$27+$C$29)/'Screening Tables'!$E$34*C518</f>
        <v>19.720800000000001</v>
      </c>
    </row>
    <row r="519" spans="3:5" x14ac:dyDescent="0.25">
      <c r="C519" s="14">
        <f t="shared" si="10"/>
        <v>49600</v>
      </c>
      <c r="D519" s="14">
        <f>($C$23+$C$25)/'Screening Tables'!$E$34*C519</f>
        <v>0.7683040000000001</v>
      </c>
      <c r="E519" s="14">
        <f>($C$27+$C$29)/'Screening Tables'!$E$34*C519</f>
        <v>19.760639999999999</v>
      </c>
    </row>
    <row r="520" spans="3:5" x14ac:dyDescent="0.25">
      <c r="C520" s="14">
        <f t="shared" si="10"/>
        <v>49700</v>
      </c>
      <c r="D520" s="14">
        <f>($C$23+$C$25)/'Screening Tables'!$E$34*C520</f>
        <v>0.76985300000000012</v>
      </c>
      <c r="E520" s="14">
        <f>($C$27+$C$29)/'Screening Tables'!$E$34*C520</f>
        <v>19.80048</v>
      </c>
    </row>
    <row r="521" spans="3:5" x14ac:dyDescent="0.25">
      <c r="C521" s="14">
        <f t="shared" si="10"/>
        <v>49800</v>
      </c>
      <c r="D521" s="14">
        <f>($C$23+$C$25)/'Screening Tables'!$E$34*C521</f>
        <v>0.77140200000000014</v>
      </c>
      <c r="E521" s="14">
        <f>($C$27+$C$29)/'Screening Tables'!$E$34*C521</f>
        <v>19.840319999999998</v>
      </c>
    </row>
    <row r="522" spans="3:5" x14ac:dyDescent="0.25">
      <c r="C522" s="14">
        <f t="shared" si="10"/>
        <v>49900</v>
      </c>
      <c r="D522" s="14">
        <f>($C$23+$C$25)/'Screening Tables'!$E$34*C522</f>
        <v>0.77295100000000017</v>
      </c>
      <c r="E522" s="14">
        <f>($C$27+$C$29)/'Screening Tables'!$E$34*C522</f>
        <v>19.88016</v>
      </c>
    </row>
    <row r="523" spans="3:5" x14ac:dyDescent="0.25">
      <c r="C523" s="14">
        <f t="shared" si="10"/>
        <v>50000</v>
      </c>
      <c r="D523" s="14">
        <f>($C$23+$C$25)/'Screening Tables'!$E$34*C523</f>
        <v>0.77450000000000008</v>
      </c>
      <c r="E523" s="14">
        <f>($C$27+$C$29)/'Screening Tables'!$E$34*C523</f>
        <v>19.919999999999998</v>
      </c>
    </row>
    <row r="524" spans="3:5" x14ac:dyDescent="0.25">
      <c r="C524" s="14">
        <f t="shared" si="10"/>
        <v>50100</v>
      </c>
      <c r="D524" s="14">
        <f>($C$23+$C$25)/'Screening Tables'!$E$34*C524</f>
        <v>0.7760490000000001</v>
      </c>
      <c r="E524" s="14">
        <f>($C$27+$C$29)/'Screening Tables'!$E$34*C524</f>
        <v>19.95984</v>
      </c>
    </row>
    <row r="525" spans="3:5" x14ac:dyDescent="0.25">
      <c r="C525" s="14">
        <f t="shared" si="10"/>
        <v>50200</v>
      </c>
      <c r="D525" s="14">
        <f>($C$23+$C$25)/'Screening Tables'!$E$34*C525</f>
        <v>0.77759800000000012</v>
      </c>
      <c r="E525" s="14">
        <f>($C$27+$C$29)/'Screening Tables'!$E$34*C525</f>
        <v>19.999679999999998</v>
      </c>
    </row>
    <row r="526" spans="3:5" x14ac:dyDescent="0.25">
      <c r="C526" s="14">
        <f t="shared" si="10"/>
        <v>50300</v>
      </c>
      <c r="D526" s="14">
        <f>($C$23+$C$25)/'Screening Tables'!$E$34*C526</f>
        <v>0.77914700000000015</v>
      </c>
      <c r="E526" s="14">
        <f>($C$27+$C$29)/'Screening Tables'!$E$34*C526</f>
        <v>20.03952</v>
      </c>
    </row>
    <row r="527" spans="3:5" x14ac:dyDescent="0.25">
      <c r="C527" s="14">
        <f t="shared" si="10"/>
        <v>50400</v>
      </c>
      <c r="D527" s="14">
        <f>($C$23+$C$25)/'Screening Tables'!$E$34*C527</f>
        <v>0.78069600000000017</v>
      </c>
      <c r="E527" s="14">
        <f>($C$27+$C$29)/'Screening Tables'!$E$34*C527</f>
        <v>20.079359999999998</v>
      </c>
    </row>
    <row r="528" spans="3:5" x14ac:dyDescent="0.25">
      <c r="C528" s="14">
        <f t="shared" si="10"/>
        <v>50500</v>
      </c>
      <c r="D528" s="14">
        <f>($C$23+$C$25)/'Screening Tables'!$E$34*C528</f>
        <v>0.78224500000000008</v>
      </c>
      <c r="E528" s="14">
        <f>($C$27+$C$29)/'Screening Tables'!$E$34*C528</f>
        <v>20.119199999999999</v>
      </c>
    </row>
    <row r="529" spans="3:5" x14ac:dyDescent="0.25">
      <c r="C529" s="14">
        <f t="shared" si="10"/>
        <v>50600</v>
      </c>
      <c r="D529" s="14">
        <f>($C$23+$C$25)/'Screening Tables'!$E$34*C529</f>
        <v>0.7837940000000001</v>
      </c>
      <c r="E529" s="14">
        <f>($C$27+$C$29)/'Screening Tables'!$E$34*C529</f>
        <v>20.159039999999997</v>
      </c>
    </row>
    <row r="530" spans="3:5" x14ac:dyDescent="0.25">
      <c r="C530" s="14">
        <f t="shared" si="10"/>
        <v>50700</v>
      </c>
      <c r="D530" s="14">
        <f>($C$23+$C$25)/'Screening Tables'!$E$34*C530</f>
        <v>0.78534300000000012</v>
      </c>
      <c r="E530" s="14">
        <f>($C$27+$C$29)/'Screening Tables'!$E$34*C530</f>
        <v>20.198879999999999</v>
      </c>
    </row>
    <row r="531" spans="3:5" x14ac:dyDescent="0.25">
      <c r="C531" s="14">
        <f t="shared" si="10"/>
        <v>50800</v>
      </c>
      <c r="D531" s="14">
        <f>($C$23+$C$25)/'Screening Tables'!$E$34*C531</f>
        <v>0.78689200000000015</v>
      </c>
      <c r="E531" s="14">
        <f>($C$27+$C$29)/'Screening Tables'!$E$34*C531</f>
        <v>20.238720000000001</v>
      </c>
    </row>
    <row r="532" spans="3:5" x14ac:dyDescent="0.25">
      <c r="C532" s="14">
        <f t="shared" si="10"/>
        <v>50900</v>
      </c>
      <c r="D532" s="14">
        <f>($C$23+$C$25)/'Screening Tables'!$E$34*C532</f>
        <v>0.78844100000000017</v>
      </c>
      <c r="E532" s="14">
        <f>($C$27+$C$29)/'Screening Tables'!$E$34*C532</f>
        <v>20.278559999999999</v>
      </c>
    </row>
    <row r="533" spans="3:5" x14ac:dyDescent="0.25">
      <c r="C533" s="14">
        <f t="shared" si="10"/>
        <v>51000</v>
      </c>
      <c r="D533" s="14">
        <f>($C$23+$C$25)/'Screening Tables'!$E$34*C533</f>
        <v>0.78999000000000008</v>
      </c>
      <c r="E533" s="14">
        <f>($C$27+$C$29)/'Screening Tables'!$E$34*C533</f>
        <v>20.3184</v>
      </c>
    </row>
    <row r="534" spans="3:5" x14ac:dyDescent="0.25">
      <c r="C534" s="14">
        <f t="shared" si="10"/>
        <v>51100</v>
      </c>
      <c r="D534" s="14">
        <f>($C$23+$C$25)/'Screening Tables'!$E$34*C534</f>
        <v>0.7915390000000001</v>
      </c>
      <c r="E534" s="14">
        <f>($C$27+$C$29)/'Screening Tables'!$E$34*C534</f>
        <v>20.358239999999999</v>
      </c>
    </row>
    <row r="535" spans="3:5" x14ac:dyDescent="0.25">
      <c r="C535" s="14">
        <f t="shared" si="10"/>
        <v>51200</v>
      </c>
      <c r="D535" s="14">
        <f>($C$23+$C$25)/'Screening Tables'!$E$34*C535</f>
        <v>0.79308800000000013</v>
      </c>
      <c r="E535" s="14">
        <f>($C$27+$C$29)/'Screening Tables'!$E$34*C535</f>
        <v>20.39808</v>
      </c>
    </row>
    <row r="536" spans="3:5" x14ac:dyDescent="0.25">
      <c r="C536" s="14">
        <f t="shared" si="10"/>
        <v>51300</v>
      </c>
      <c r="D536" s="14">
        <f>($C$23+$C$25)/'Screening Tables'!$E$34*C536</f>
        <v>0.79463700000000015</v>
      </c>
      <c r="E536" s="14">
        <f>($C$27+$C$29)/'Screening Tables'!$E$34*C536</f>
        <v>20.437919999999998</v>
      </c>
    </row>
    <row r="537" spans="3:5" x14ac:dyDescent="0.25">
      <c r="C537" s="14">
        <f t="shared" si="10"/>
        <v>51400</v>
      </c>
      <c r="D537" s="14">
        <f>($C$23+$C$25)/'Screening Tables'!$E$34*C537</f>
        <v>0.79618600000000017</v>
      </c>
      <c r="E537" s="14">
        <f>($C$27+$C$29)/'Screening Tables'!$E$34*C537</f>
        <v>20.47776</v>
      </c>
    </row>
    <row r="538" spans="3:5" x14ac:dyDescent="0.25">
      <c r="C538" s="14">
        <f t="shared" si="10"/>
        <v>51500</v>
      </c>
      <c r="D538" s="14">
        <f>($C$23+$C$25)/'Screening Tables'!$E$34*C538</f>
        <v>0.79773500000000008</v>
      </c>
      <c r="E538" s="14">
        <f>($C$27+$C$29)/'Screening Tables'!$E$34*C538</f>
        <v>20.517599999999998</v>
      </c>
    </row>
    <row r="539" spans="3:5" x14ac:dyDescent="0.25">
      <c r="C539" s="14">
        <f t="shared" si="10"/>
        <v>51600</v>
      </c>
      <c r="D539" s="14">
        <f>($C$23+$C$25)/'Screening Tables'!$E$34*C539</f>
        <v>0.79928400000000011</v>
      </c>
      <c r="E539" s="14">
        <f>($C$27+$C$29)/'Screening Tables'!$E$34*C539</f>
        <v>20.55744</v>
      </c>
    </row>
    <row r="540" spans="3:5" x14ac:dyDescent="0.25">
      <c r="C540" s="14">
        <f t="shared" si="10"/>
        <v>51700</v>
      </c>
      <c r="D540" s="14">
        <f>($C$23+$C$25)/'Screening Tables'!$E$34*C540</f>
        <v>0.80083300000000013</v>
      </c>
      <c r="E540" s="14">
        <f>($C$27+$C$29)/'Screening Tables'!$E$34*C540</f>
        <v>20.597279999999998</v>
      </c>
    </row>
    <row r="541" spans="3:5" x14ac:dyDescent="0.25">
      <c r="C541" s="14">
        <f t="shared" si="10"/>
        <v>51800</v>
      </c>
      <c r="D541" s="14">
        <f>($C$23+$C$25)/'Screening Tables'!$E$34*C541</f>
        <v>0.80238200000000015</v>
      </c>
      <c r="E541" s="14">
        <f>($C$27+$C$29)/'Screening Tables'!$E$34*C541</f>
        <v>20.637119999999999</v>
      </c>
    </row>
    <row r="542" spans="3:5" x14ac:dyDescent="0.25">
      <c r="C542" s="14">
        <f t="shared" si="10"/>
        <v>51900</v>
      </c>
      <c r="D542" s="14">
        <f>($C$23+$C$25)/'Screening Tables'!$E$34*C542</f>
        <v>0.80393100000000017</v>
      </c>
      <c r="E542" s="14">
        <f>($C$27+$C$29)/'Screening Tables'!$E$34*C542</f>
        <v>20.676959999999998</v>
      </c>
    </row>
    <row r="543" spans="3:5" x14ac:dyDescent="0.25">
      <c r="C543" s="14">
        <f t="shared" si="10"/>
        <v>52000</v>
      </c>
      <c r="D543" s="14">
        <f>($C$23+$C$25)/'Screening Tables'!$E$34*C543</f>
        <v>0.80548000000000008</v>
      </c>
      <c r="E543" s="14">
        <f>($C$27+$C$29)/'Screening Tables'!$E$34*C543</f>
        <v>20.716799999999999</v>
      </c>
    </row>
    <row r="544" spans="3:5" x14ac:dyDescent="0.25">
      <c r="C544" s="14">
        <f t="shared" si="10"/>
        <v>52100</v>
      </c>
      <c r="D544" s="14">
        <f>($C$23+$C$25)/'Screening Tables'!$E$34*C544</f>
        <v>0.80702900000000011</v>
      </c>
      <c r="E544" s="14">
        <f>($C$27+$C$29)/'Screening Tables'!$E$34*C544</f>
        <v>20.756639999999997</v>
      </c>
    </row>
    <row r="545" spans="3:5" x14ac:dyDescent="0.25">
      <c r="C545" s="14">
        <f t="shared" si="10"/>
        <v>52200</v>
      </c>
      <c r="D545" s="14">
        <f>($C$23+$C$25)/'Screening Tables'!$E$34*C545</f>
        <v>0.80857800000000013</v>
      </c>
      <c r="E545" s="14">
        <f>($C$27+$C$29)/'Screening Tables'!$E$34*C545</f>
        <v>20.796479999999999</v>
      </c>
    </row>
    <row r="546" spans="3:5" x14ac:dyDescent="0.25">
      <c r="C546" s="14">
        <f t="shared" si="10"/>
        <v>52300</v>
      </c>
      <c r="D546" s="14">
        <f>($C$23+$C$25)/'Screening Tables'!$E$34*C546</f>
        <v>0.81012700000000015</v>
      </c>
      <c r="E546" s="14">
        <f>($C$27+$C$29)/'Screening Tables'!$E$34*C546</f>
        <v>20.836320000000001</v>
      </c>
    </row>
    <row r="547" spans="3:5" x14ac:dyDescent="0.25">
      <c r="C547" s="14">
        <f t="shared" si="10"/>
        <v>52400</v>
      </c>
      <c r="D547" s="14">
        <f>($C$23+$C$25)/'Screening Tables'!$E$34*C547</f>
        <v>0.81167600000000018</v>
      </c>
      <c r="E547" s="14">
        <f>($C$27+$C$29)/'Screening Tables'!$E$34*C547</f>
        <v>20.876159999999999</v>
      </c>
    </row>
    <row r="548" spans="3:5" x14ac:dyDescent="0.25">
      <c r="C548" s="14">
        <f t="shared" si="10"/>
        <v>52500</v>
      </c>
      <c r="D548" s="14">
        <f>($C$23+$C$25)/'Screening Tables'!$E$34*C548</f>
        <v>0.81322500000000009</v>
      </c>
      <c r="E548" s="14">
        <f>($C$27+$C$29)/'Screening Tables'!$E$34*C548</f>
        <v>20.916</v>
      </c>
    </row>
    <row r="549" spans="3:5" x14ac:dyDescent="0.25">
      <c r="C549" s="14">
        <f t="shared" si="10"/>
        <v>52600</v>
      </c>
      <c r="D549" s="14">
        <f>($C$23+$C$25)/'Screening Tables'!$E$34*C549</f>
        <v>0.81477400000000011</v>
      </c>
      <c r="E549" s="14">
        <f>($C$27+$C$29)/'Screening Tables'!$E$34*C549</f>
        <v>20.955839999999998</v>
      </c>
    </row>
    <row r="550" spans="3:5" x14ac:dyDescent="0.25">
      <c r="C550" s="14">
        <f t="shared" si="10"/>
        <v>52700</v>
      </c>
      <c r="D550" s="14">
        <f>($C$23+$C$25)/'Screening Tables'!$E$34*C550</f>
        <v>0.81632300000000013</v>
      </c>
      <c r="E550" s="14">
        <f>($C$27+$C$29)/'Screening Tables'!$E$34*C550</f>
        <v>20.99568</v>
      </c>
    </row>
    <row r="551" spans="3:5" x14ac:dyDescent="0.25">
      <c r="C551" s="14">
        <f t="shared" si="10"/>
        <v>52800</v>
      </c>
      <c r="D551" s="14">
        <f>($C$23+$C$25)/'Screening Tables'!$E$34*C551</f>
        <v>0.81787200000000015</v>
      </c>
      <c r="E551" s="14">
        <f>($C$27+$C$29)/'Screening Tables'!$E$34*C551</f>
        <v>21.035519999999998</v>
      </c>
    </row>
    <row r="552" spans="3:5" x14ac:dyDescent="0.25">
      <c r="C552" s="14">
        <f t="shared" si="10"/>
        <v>52900</v>
      </c>
      <c r="D552" s="14">
        <f>($C$23+$C$25)/'Screening Tables'!$E$34*C552</f>
        <v>0.81942100000000018</v>
      </c>
      <c r="E552" s="14">
        <f>($C$27+$C$29)/'Screening Tables'!$E$34*C552</f>
        <v>21.07536</v>
      </c>
    </row>
    <row r="553" spans="3:5" x14ac:dyDescent="0.25">
      <c r="C553" s="14">
        <f t="shared" si="10"/>
        <v>53000</v>
      </c>
      <c r="D553" s="14">
        <f>($C$23+$C$25)/'Screening Tables'!$E$34*C553</f>
        <v>0.82097000000000009</v>
      </c>
      <c r="E553" s="14">
        <f>($C$27+$C$29)/'Screening Tables'!$E$34*C553</f>
        <v>21.115199999999998</v>
      </c>
    </row>
    <row r="554" spans="3:5" x14ac:dyDescent="0.25">
      <c r="C554" s="14">
        <f t="shared" si="10"/>
        <v>53100</v>
      </c>
      <c r="D554" s="14">
        <f>($C$23+$C$25)/'Screening Tables'!$E$34*C554</f>
        <v>0.82251900000000011</v>
      </c>
      <c r="E554" s="14">
        <f>($C$27+$C$29)/'Screening Tables'!$E$34*C554</f>
        <v>21.15504</v>
      </c>
    </row>
    <row r="555" spans="3:5" x14ac:dyDescent="0.25">
      <c r="C555" s="14">
        <f t="shared" si="10"/>
        <v>53200</v>
      </c>
      <c r="D555" s="14">
        <f>($C$23+$C$25)/'Screening Tables'!$E$34*C555</f>
        <v>0.82406800000000013</v>
      </c>
      <c r="E555" s="14">
        <f>($C$27+$C$29)/'Screening Tables'!$E$34*C555</f>
        <v>21.194879999999998</v>
      </c>
    </row>
    <row r="556" spans="3:5" x14ac:dyDescent="0.25">
      <c r="C556" s="14">
        <f t="shared" si="10"/>
        <v>53300</v>
      </c>
      <c r="D556" s="14">
        <f>($C$23+$C$25)/'Screening Tables'!$E$34*C556</f>
        <v>0.82561700000000016</v>
      </c>
      <c r="E556" s="14">
        <f>($C$27+$C$29)/'Screening Tables'!$E$34*C556</f>
        <v>21.234719999999999</v>
      </c>
    </row>
    <row r="557" spans="3:5" x14ac:dyDescent="0.25">
      <c r="C557" s="14">
        <f t="shared" si="10"/>
        <v>53400</v>
      </c>
      <c r="D557" s="14">
        <f>($C$23+$C$25)/'Screening Tables'!$E$34*C557</f>
        <v>0.82716600000000018</v>
      </c>
      <c r="E557" s="14">
        <f>($C$27+$C$29)/'Screening Tables'!$E$34*C557</f>
        <v>21.274559999999997</v>
      </c>
    </row>
    <row r="558" spans="3:5" x14ac:dyDescent="0.25">
      <c r="C558" s="14">
        <f t="shared" si="10"/>
        <v>53500</v>
      </c>
      <c r="D558" s="14">
        <f>($C$23+$C$25)/'Screening Tables'!$E$34*C558</f>
        <v>0.82871500000000009</v>
      </c>
      <c r="E558" s="14">
        <f>($C$27+$C$29)/'Screening Tables'!$E$34*C558</f>
        <v>21.314399999999999</v>
      </c>
    </row>
    <row r="559" spans="3:5" x14ac:dyDescent="0.25">
      <c r="C559" s="14">
        <f t="shared" si="10"/>
        <v>53600</v>
      </c>
      <c r="D559" s="14">
        <f>($C$23+$C$25)/'Screening Tables'!$E$34*C559</f>
        <v>0.83026400000000011</v>
      </c>
      <c r="E559" s="14">
        <f>($C$27+$C$29)/'Screening Tables'!$E$34*C559</f>
        <v>21.354239999999997</v>
      </c>
    </row>
    <row r="560" spans="3:5" x14ac:dyDescent="0.25">
      <c r="C560" s="14">
        <f t="shared" si="10"/>
        <v>53700</v>
      </c>
      <c r="D560" s="14">
        <f>($C$23+$C$25)/'Screening Tables'!$E$34*C560</f>
        <v>0.83181300000000014</v>
      </c>
      <c r="E560" s="14">
        <f>($C$27+$C$29)/'Screening Tables'!$E$34*C560</f>
        <v>21.394079999999999</v>
      </c>
    </row>
    <row r="561" spans="3:5" x14ac:dyDescent="0.25">
      <c r="C561" s="14">
        <f t="shared" si="10"/>
        <v>53800</v>
      </c>
      <c r="D561" s="14">
        <f>($C$23+$C$25)/'Screening Tables'!$E$34*C561</f>
        <v>0.83336200000000016</v>
      </c>
      <c r="E561" s="14">
        <f>($C$27+$C$29)/'Screening Tables'!$E$34*C561</f>
        <v>21.433920000000001</v>
      </c>
    </row>
    <row r="562" spans="3:5" x14ac:dyDescent="0.25">
      <c r="C562" s="14">
        <f t="shared" si="10"/>
        <v>53900</v>
      </c>
      <c r="D562" s="14">
        <f>($C$23+$C$25)/'Screening Tables'!$E$34*C562</f>
        <v>0.83491100000000018</v>
      </c>
      <c r="E562" s="14">
        <f>($C$27+$C$29)/'Screening Tables'!$E$34*C562</f>
        <v>21.473759999999999</v>
      </c>
    </row>
    <row r="563" spans="3:5" x14ac:dyDescent="0.25">
      <c r="C563" s="14">
        <f t="shared" si="10"/>
        <v>54000</v>
      </c>
      <c r="D563" s="14">
        <f>($C$23+$C$25)/'Screening Tables'!$E$34*C563</f>
        <v>0.83646000000000009</v>
      </c>
      <c r="E563" s="14">
        <f>($C$27+$C$29)/'Screening Tables'!$E$34*C563</f>
        <v>21.5136</v>
      </c>
    </row>
    <row r="564" spans="3:5" x14ac:dyDescent="0.25">
      <c r="C564" s="14">
        <f t="shared" si="10"/>
        <v>54100</v>
      </c>
      <c r="D564" s="14">
        <f>($C$23+$C$25)/'Screening Tables'!$E$34*C564</f>
        <v>0.83800900000000011</v>
      </c>
      <c r="E564" s="14">
        <f>($C$27+$C$29)/'Screening Tables'!$E$34*C564</f>
        <v>21.553439999999998</v>
      </c>
    </row>
    <row r="565" spans="3:5" x14ac:dyDescent="0.25">
      <c r="C565" s="14">
        <f t="shared" si="10"/>
        <v>54200</v>
      </c>
      <c r="D565" s="14">
        <f>($C$23+$C$25)/'Screening Tables'!$E$34*C565</f>
        <v>0.83955800000000014</v>
      </c>
      <c r="E565" s="14">
        <f>($C$27+$C$29)/'Screening Tables'!$E$34*C565</f>
        <v>21.59328</v>
      </c>
    </row>
    <row r="566" spans="3:5" x14ac:dyDescent="0.25">
      <c r="C566" s="14">
        <f t="shared" si="10"/>
        <v>54300</v>
      </c>
      <c r="D566" s="14">
        <f>($C$23+$C$25)/'Screening Tables'!$E$34*C566</f>
        <v>0.84110700000000016</v>
      </c>
      <c r="E566" s="14">
        <f>($C$27+$C$29)/'Screening Tables'!$E$34*C566</f>
        <v>21.633119999999998</v>
      </c>
    </row>
    <row r="567" spans="3:5" x14ac:dyDescent="0.25">
      <c r="C567" s="14">
        <f t="shared" si="10"/>
        <v>54400</v>
      </c>
      <c r="D567" s="14">
        <f>($C$23+$C$25)/'Screening Tables'!$E$34*C567</f>
        <v>0.84265600000000018</v>
      </c>
      <c r="E567" s="14">
        <f>($C$27+$C$29)/'Screening Tables'!$E$34*C567</f>
        <v>21.67296</v>
      </c>
    </row>
    <row r="568" spans="3:5" x14ac:dyDescent="0.25">
      <c r="C568" s="14">
        <f t="shared" si="10"/>
        <v>54500</v>
      </c>
      <c r="D568" s="14">
        <f>($C$23+$C$25)/'Screening Tables'!$E$34*C568</f>
        <v>0.84420500000000009</v>
      </c>
      <c r="E568" s="14">
        <f>($C$27+$C$29)/'Screening Tables'!$E$34*C568</f>
        <v>21.712799999999998</v>
      </c>
    </row>
    <row r="569" spans="3:5" x14ac:dyDescent="0.25">
      <c r="C569" s="14">
        <f t="shared" si="10"/>
        <v>54600</v>
      </c>
      <c r="D569" s="14">
        <f>($C$23+$C$25)/'Screening Tables'!$E$34*C569</f>
        <v>0.84575400000000012</v>
      </c>
      <c r="E569" s="14">
        <f>($C$27+$C$29)/'Screening Tables'!$E$34*C569</f>
        <v>21.75264</v>
      </c>
    </row>
    <row r="570" spans="3:5" x14ac:dyDescent="0.25">
      <c r="C570" s="14">
        <f t="shared" si="10"/>
        <v>54700</v>
      </c>
      <c r="D570" s="14">
        <f>($C$23+$C$25)/'Screening Tables'!$E$34*C570</f>
        <v>0.84730300000000014</v>
      </c>
      <c r="E570" s="14">
        <f>($C$27+$C$29)/'Screening Tables'!$E$34*C570</f>
        <v>21.792479999999998</v>
      </c>
    </row>
    <row r="571" spans="3:5" x14ac:dyDescent="0.25">
      <c r="C571" s="14">
        <f t="shared" si="10"/>
        <v>54800</v>
      </c>
      <c r="D571" s="14">
        <f>($C$23+$C$25)/'Screening Tables'!$E$34*C571</f>
        <v>0.84885200000000016</v>
      </c>
      <c r="E571" s="14">
        <f>($C$27+$C$29)/'Screening Tables'!$E$34*C571</f>
        <v>21.832319999999999</v>
      </c>
    </row>
    <row r="572" spans="3:5" x14ac:dyDescent="0.25">
      <c r="C572" s="14">
        <f t="shared" si="10"/>
        <v>54900</v>
      </c>
      <c r="D572" s="14">
        <f>($C$23+$C$25)/'Screening Tables'!$E$34*C572</f>
        <v>0.85040100000000018</v>
      </c>
      <c r="E572" s="14">
        <f>($C$27+$C$29)/'Screening Tables'!$E$34*C572</f>
        <v>21.872159999999997</v>
      </c>
    </row>
    <row r="573" spans="3:5" x14ac:dyDescent="0.25">
      <c r="C573" s="14">
        <f t="shared" si="10"/>
        <v>55000</v>
      </c>
      <c r="D573" s="14">
        <f>($C$23+$C$25)/'Screening Tables'!$E$34*C573</f>
        <v>0.8519500000000001</v>
      </c>
      <c r="E573" s="14">
        <f>($C$27+$C$29)/'Screening Tables'!$E$34*C573</f>
        <v>21.911999999999999</v>
      </c>
    </row>
    <row r="574" spans="3:5" x14ac:dyDescent="0.25">
      <c r="C574" s="14">
        <f t="shared" si="10"/>
        <v>55100</v>
      </c>
      <c r="D574" s="14">
        <f>($C$23+$C$25)/'Screening Tables'!$E$34*C574</f>
        <v>0.85349900000000012</v>
      </c>
      <c r="E574" s="14">
        <f>($C$27+$C$29)/'Screening Tables'!$E$34*C574</f>
        <v>21.951840000000001</v>
      </c>
    </row>
    <row r="575" spans="3:5" x14ac:dyDescent="0.25">
      <c r="C575" s="14">
        <f t="shared" si="10"/>
        <v>55200</v>
      </c>
      <c r="D575" s="14">
        <f>($C$23+$C$25)/'Screening Tables'!$E$34*C575</f>
        <v>0.85504800000000014</v>
      </c>
      <c r="E575" s="14">
        <f>($C$27+$C$29)/'Screening Tables'!$E$34*C575</f>
        <v>21.991679999999999</v>
      </c>
    </row>
    <row r="576" spans="3:5" x14ac:dyDescent="0.25">
      <c r="C576" s="14">
        <f t="shared" si="10"/>
        <v>55300</v>
      </c>
      <c r="D576" s="14">
        <f>($C$23+$C$25)/'Screening Tables'!$E$34*C576</f>
        <v>0.85659700000000016</v>
      </c>
      <c r="E576" s="14">
        <f>($C$27+$C$29)/'Screening Tables'!$E$34*C576</f>
        <v>22.03152</v>
      </c>
    </row>
    <row r="577" spans="3:5" x14ac:dyDescent="0.25">
      <c r="C577" s="14">
        <f t="shared" si="10"/>
        <v>55400</v>
      </c>
      <c r="D577" s="14">
        <f>($C$23+$C$25)/'Screening Tables'!$E$34*C577</f>
        <v>0.85814600000000019</v>
      </c>
      <c r="E577" s="14">
        <f>($C$27+$C$29)/'Screening Tables'!$E$34*C577</f>
        <v>22.071359999999999</v>
      </c>
    </row>
    <row r="578" spans="3:5" x14ac:dyDescent="0.25">
      <c r="C578" s="14">
        <f t="shared" si="10"/>
        <v>55500</v>
      </c>
      <c r="D578" s="14">
        <f>($C$23+$C$25)/'Screening Tables'!$E$34*C578</f>
        <v>0.8596950000000001</v>
      </c>
      <c r="E578" s="14">
        <f>($C$27+$C$29)/'Screening Tables'!$E$34*C578</f>
        <v>22.1112</v>
      </c>
    </row>
    <row r="579" spans="3:5" x14ac:dyDescent="0.25">
      <c r="C579" s="14">
        <f t="shared" si="10"/>
        <v>55600</v>
      </c>
      <c r="D579" s="14">
        <f>($C$23+$C$25)/'Screening Tables'!$E$34*C579</f>
        <v>0.86124400000000012</v>
      </c>
      <c r="E579" s="14">
        <f>($C$27+$C$29)/'Screening Tables'!$E$34*C579</f>
        <v>22.151039999999998</v>
      </c>
    </row>
    <row r="580" spans="3:5" x14ac:dyDescent="0.25">
      <c r="C580" s="14">
        <f t="shared" si="10"/>
        <v>55700</v>
      </c>
      <c r="D580" s="14">
        <f>($C$23+$C$25)/'Screening Tables'!$E$34*C580</f>
        <v>0.86279300000000014</v>
      </c>
      <c r="E580" s="14">
        <f>($C$27+$C$29)/'Screening Tables'!$E$34*C580</f>
        <v>22.19088</v>
      </c>
    </row>
    <row r="581" spans="3:5" x14ac:dyDescent="0.25">
      <c r="C581" s="14">
        <f t="shared" ref="C581:C644" si="11">C580+100</f>
        <v>55800</v>
      </c>
      <c r="D581" s="14">
        <f>($C$23+$C$25)/'Screening Tables'!$E$34*C581</f>
        <v>0.86434200000000017</v>
      </c>
      <c r="E581" s="14">
        <f>($C$27+$C$29)/'Screening Tables'!$E$34*C581</f>
        <v>22.230719999999998</v>
      </c>
    </row>
    <row r="582" spans="3:5" x14ac:dyDescent="0.25">
      <c r="C582" s="14">
        <f t="shared" si="11"/>
        <v>55900</v>
      </c>
      <c r="D582" s="14">
        <f>($C$23+$C$25)/'Screening Tables'!$E$34*C582</f>
        <v>0.86589100000000019</v>
      </c>
      <c r="E582" s="14">
        <f>($C$27+$C$29)/'Screening Tables'!$E$34*C582</f>
        <v>22.27056</v>
      </c>
    </row>
    <row r="583" spans="3:5" x14ac:dyDescent="0.25">
      <c r="C583" s="14">
        <f t="shared" si="11"/>
        <v>56000</v>
      </c>
      <c r="D583" s="14">
        <f>($C$23+$C$25)/'Screening Tables'!$E$34*C583</f>
        <v>0.8674400000000001</v>
      </c>
      <c r="E583" s="14">
        <f>($C$27+$C$29)/'Screening Tables'!$E$34*C583</f>
        <v>22.310399999999998</v>
      </c>
    </row>
    <row r="584" spans="3:5" x14ac:dyDescent="0.25">
      <c r="C584" s="14">
        <f t="shared" si="11"/>
        <v>56100</v>
      </c>
      <c r="D584" s="14">
        <f>($C$23+$C$25)/'Screening Tables'!$E$34*C584</f>
        <v>0.86898900000000012</v>
      </c>
      <c r="E584" s="14">
        <f>($C$27+$C$29)/'Screening Tables'!$E$34*C584</f>
        <v>22.350239999999999</v>
      </c>
    </row>
    <row r="585" spans="3:5" x14ac:dyDescent="0.25">
      <c r="C585" s="14">
        <f t="shared" si="11"/>
        <v>56200</v>
      </c>
      <c r="D585" s="14">
        <f>($C$23+$C$25)/'Screening Tables'!$E$34*C585</f>
        <v>0.87053800000000015</v>
      </c>
      <c r="E585" s="14">
        <f>($C$27+$C$29)/'Screening Tables'!$E$34*C585</f>
        <v>22.390079999999998</v>
      </c>
    </row>
    <row r="586" spans="3:5" x14ac:dyDescent="0.25">
      <c r="C586" s="14">
        <f t="shared" si="11"/>
        <v>56300</v>
      </c>
      <c r="D586" s="14">
        <f>($C$23+$C$25)/'Screening Tables'!$E$34*C586</f>
        <v>0.87208700000000017</v>
      </c>
      <c r="E586" s="14">
        <f>($C$27+$C$29)/'Screening Tables'!$E$34*C586</f>
        <v>22.429919999999999</v>
      </c>
    </row>
    <row r="587" spans="3:5" x14ac:dyDescent="0.25">
      <c r="C587" s="14">
        <f t="shared" si="11"/>
        <v>56400</v>
      </c>
      <c r="D587" s="14">
        <f>($C$23+$C$25)/'Screening Tables'!$E$34*C587</f>
        <v>0.87363600000000019</v>
      </c>
      <c r="E587" s="14">
        <f>($C$27+$C$29)/'Screening Tables'!$E$34*C587</f>
        <v>22.469759999999997</v>
      </c>
    </row>
    <row r="588" spans="3:5" x14ac:dyDescent="0.25">
      <c r="C588" s="14">
        <f t="shared" si="11"/>
        <v>56500</v>
      </c>
      <c r="D588" s="14">
        <f>($C$23+$C$25)/'Screening Tables'!$E$34*C588</f>
        <v>0.8751850000000001</v>
      </c>
      <c r="E588" s="14">
        <f>($C$27+$C$29)/'Screening Tables'!$E$34*C588</f>
        <v>22.509599999999999</v>
      </c>
    </row>
    <row r="589" spans="3:5" x14ac:dyDescent="0.25">
      <c r="C589" s="14">
        <f t="shared" si="11"/>
        <v>56600</v>
      </c>
      <c r="D589" s="14">
        <f>($C$23+$C$25)/'Screening Tables'!$E$34*C589</f>
        <v>0.87673400000000012</v>
      </c>
      <c r="E589" s="14">
        <f>($C$27+$C$29)/'Screening Tables'!$E$34*C589</f>
        <v>22.549440000000001</v>
      </c>
    </row>
    <row r="590" spans="3:5" x14ac:dyDescent="0.25">
      <c r="C590" s="14">
        <f t="shared" si="11"/>
        <v>56700</v>
      </c>
      <c r="D590" s="14">
        <f>($C$23+$C$25)/'Screening Tables'!$E$34*C590</f>
        <v>0.87828300000000015</v>
      </c>
      <c r="E590" s="14">
        <f>($C$27+$C$29)/'Screening Tables'!$E$34*C590</f>
        <v>22.589279999999999</v>
      </c>
    </row>
    <row r="591" spans="3:5" x14ac:dyDescent="0.25">
      <c r="C591" s="14">
        <f t="shared" si="11"/>
        <v>56800</v>
      </c>
      <c r="D591" s="14">
        <f>($C$23+$C$25)/'Screening Tables'!$E$34*C591</f>
        <v>0.87983200000000017</v>
      </c>
      <c r="E591" s="14">
        <f>($C$27+$C$29)/'Screening Tables'!$E$34*C591</f>
        <v>22.62912</v>
      </c>
    </row>
    <row r="592" spans="3:5" x14ac:dyDescent="0.25">
      <c r="C592" s="14">
        <f t="shared" si="11"/>
        <v>56900</v>
      </c>
      <c r="D592" s="14">
        <f>($C$23+$C$25)/'Screening Tables'!$E$34*C592</f>
        <v>0.88138100000000019</v>
      </c>
      <c r="E592" s="14">
        <f>($C$27+$C$29)/'Screening Tables'!$E$34*C592</f>
        <v>22.668959999999998</v>
      </c>
    </row>
    <row r="593" spans="3:5" x14ac:dyDescent="0.25">
      <c r="C593" s="14">
        <f t="shared" si="11"/>
        <v>57000</v>
      </c>
      <c r="D593" s="14">
        <f>($C$23+$C$25)/'Screening Tables'!$E$34*C593</f>
        <v>0.8829300000000001</v>
      </c>
      <c r="E593" s="14">
        <f>($C$27+$C$29)/'Screening Tables'!$E$34*C593</f>
        <v>22.7088</v>
      </c>
    </row>
    <row r="594" spans="3:5" x14ac:dyDescent="0.25">
      <c r="C594" s="14">
        <f t="shared" si="11"/>
        <v>57100</v>
      </c>
      <c r="D594" s="14">
        <f>($C$23+$C$25)/'Screening Tables'!$E$34*C594</f>
        <v>0.88447900000000013</v>
      </c>
      <c r="E594" s="14">
        <f>($C$27+$C$29)/'Screening Tables'!$E$34*C594</f>
        <v>22.748639999999998</v>
      </c>
    </row>
    <row r="595" spans="3:5" x14ac:dyDescent="0.25">
      <c r="C595" s="14">
        <f t="shared" si="11"/>
        <v>57200</v>
      </c>
      <c r="D595" s="14">
        <f>($C$23+$C$25)/'Screening Tables'!$E$34*C595</f>
        <v>0.88602800000000015</v>
      </c>
      <c r="E595" s="14">
        <f>($C$27+$C$29)/'Screening Tables'!$E$34*C595</f>
        <v>22.78848</v>
      </c>
    </row>
    <row r="596" spans="3:5" x14ac:dyDescent="0.25">
      <c r="C596" s="14">
        <f t="shared" si="11"/>
        <v>57300</v>
      </c>
      <c r="D596" s="14">
        <f>($C$23+$C$25)/'Screening Tables'!$E$34*C596</f>
        <v>0.88757700000000017</v>
      </c>
      <c r="E596" s="14">
        <f>($C$27+$C$29)/'Screening Tables'!$E$34*C596</f>
        <v>22.828319999999998</v>
      </c>
    </row>
    <row r="597" spans="3:5" x14ac:dyDescent="0.25">
      <c r="C597" s="14">
        <f t="shared" si="11"/>
        <v>57400</v>
      </c>
      <c r="D597" s="14">
        <f>($C$23+$C$25)/'Screening Tables'!$E$34*C597</f>
        <v>0.88912600000000019</v>
      </c>
      <c r="E597" s="14">
        <f>($C$27+$C$29)/'Screening Tables'!$E$34*C597</f>
        <v>22.86816</v>
      </c>
    </row>
    <row r="598" spans="3:5" x14ac:dyDescent="0.25">
      <c r="C598" s="14">
        <f t="shared" si="11"/>
        <v>57500</v>
      </c>
      <c r="D598" s="14">
        <f>($C$23+$C$25)/'Screening Tables'!$E$34*C598</f>
        <v>0.89067500000000011</v>
      </c>
      <c r="E598" s="14">
        <f>($C$27+$C$29)/'Screening Tables'!$E$34*C598</f>
        <v>22.907999999999998</v>
      </c>
    </row>
    <row r="599" spans="3:5" x14ac:dyDescent="0.25">
      <c r="C599" s="14">
        <f t="shared" si="11"/>
        <v>57600</v>
      </c>
      <c r="D599" s="14">
        <f>($C$23+$C$25)/'Screening Tables'!$E$34*C599</f>
        <v>0.89222400000000013</v>
      </c>
      <c r="E599" s="14">
        <f>($C$27+$C$29)/'Screening Tables'!$E$34*C599</f>
        <v>22.947839999999999</v>
      </c>
    </row>
    <row r="600" spans="3:5" x14ac:dyDescent="0.25">
      <c r="C600" s="14">
        <f t="shared" si="11"/>
        <v>57700</v>
      </c>
      <c r="D600" s="14">
        <f>($C$23+$C$25)/'Screening Tables'!$E$34*C600</f>
        <v>0.89377300000000015</v>
      </c>
      <c r="E600" s="14">
        <f>($C$27+$C$29)/'Screening Tables'!$E$34*C600</f>
        <v>22.987679999999997</v>
      </c>
    </row>
    <row r="601" spans="3:5" x14ac:dyDescent="0.25">
      <c r="C601" s="14">
        <f t="shared" si="11"/>
        <v>57800</v>
      </c>
      <c r="D601" s="14">
        <f>($C$23+$C$25)/'Screening Tables'!$E$34*C601</f>
        <v>0.89532200000000017</v>
      </c>
      <c r="E601" s="14">
        <f>($C$27+$C$29)/'Screening Tables'!$E$34*C601</f>
        <v>23.027519999999999</v>
      </c>
    </row>
    <row r="602" spans="3:5" x14ac:dyDescent="0.25">
      <c r="C602" s="14">
        <f t="shared" si="11"/>
        <v>57900</v>
      </c>
      <c r="D602" s="14">
        <f>($C$23+$C$25)/'Screening Tables'!$E$34*C602</f>
        <v>0.8968710000000002</v>
      </c>
      <c r="E602" s="14">
        <f>($C$27+$C$29)/'Screening Tables'!$E$34*C602</f>
        <v>23.067359999999997</v>
      </c>
    </row>
    <row r="603" spans="3:5" x14ac:dyDescent="0.25">
      <c r="C603" s="14">
        <f t="shared" si="11"/>
        <v>58000</v>
      </c>
      <c r="D603" s="14">
        <f>($C$23+$C$25)/'Screening Tables'!$E$34*C603</f>
        <v>0.89842000000000011</v>
      </c>
      <c r="E603" s="14">
        <f>($C$27+$C$29)/'Screening Tables'!$E$34*C603</f>
        <v>23.107199999999999</v>
      </c>
    </row>
    <row r="604" spans="3:5" x14ac:dyDescent="0.25">
      <c r="C604" s="14">
        <f t="shared" si="11"/>
        <v>58100</v>
      </c>
      <c r="D604" s="14">
        <f>($C$23+$C$25)/'Screening Tables'!$E$34*C604</f>
        <v>0.89996900000000013</v>
      </c>
      <c r="E604" s="14">
        <f>($C$27+$C$29)/'Screening Tables'!$E$34*C604</f>
        <v>23.147040000000001</v>
      </c>
    </row>
    <row r="605" spans="3:5" x14ac:dyDescent="0.25">
      <c r="C605" s="14">
        <f t="shared" si="11"/>
        <v>58200</v>
      </c>
      <c r="D605" s="14">
        <f>($C$23+$C$25)/'Screening Tables'!$E$34*C605</f>
        <v>0.90151800000000015</v>
      </c>
      <c r="E605" s="14">
        <f>($C$27+$C$29)/'Screening Tables'!$E$34*C605</f>
        <v>23.186879999999999</v>
      </c>
    </row>
    <row r="606" spans="3:5" x14ac:dyDescent="0.25">
      <c r="C606" s="14">
        <f t="shared" si="11"/>
        <v>58300</v>
      </c>
      <c r="D606" s="14">
        <f>($C$23+$C$25)/'Screening Tables'!$E$34*C606</f>
        <v>0.90306700000000018</v>
      </c>
      <c r="E606" s="14">
        <f>($C$27+$C$29)/'Screening Tables'!$E$34*C606</f>
        <v>23.22672</v>
      </c>
    </row>
    <row r="607" spans="3:5" x14ac:dyDescent="0.25">
      <c r="C607" s="14">
        <f t="shared" si="11"/>
        <v>58400</v>
      </c>
      <c r="D607" s="14">
        <f>($C$23+$C$25)/'Screening Tables'!$E$34*C607</f>
        <v>0.9046160000000002</v>
      </c>
      <c r="E607" s="14">
        <f>($C$27+$C$29)/'Screening Tables'!$E$34*C607</f>
        <v>23.266559999999998</v>
      </c>
    </row>
    <row r="608" spans="3:5" x14ac:dyDescent="0.25">
      <c r="C608" s="14">
        <f t="shared" si="11"/>
        <v>58500</v>
      </c>
      <c r="D608" s="14">
        <f>($C$23+$C$25)/'Screening Tables'!$E$34*C608</f>
        <v>0.90616500000000011</v>
      </c>
      <c r="E608" s="14">
        <f>($C$27+$C$29)/'Screening Tables'!$E$34*C608</f>
        <v>23.3064</v>
      </c>
    </row>
    <row r="609" spans="3:5" x14ac:dyDescent="0.25">
      <c r="C609" s="14">
        <f t="shared" si="11"/>
        <v>58600</v>
      </c>
      <c r="D609" s="14">
        <f>($C$23+$C$25)/'Screening Tables'!$E$34*C609</f>
        <v>0.90771400000000013</v>
      </c>
      <c r="E609" s="14">
        <f>($C$27+$C$29)/'Screening Tables'!$E$34*C609</f>
        <v>23.346239999999998</v>
      </c>
    </row>
    <row r="610" spans="3:5" x14ac:dyDescent="0.25">
      <c r="C610" s="14">
        <f t="shared" si="11"/>
        <v>58700</v>
      </c>
      <c r="D610" s="14">
        <f>($C$23+$C$25)/'Screening Tables'!$E$34*C610</f>
        <v>0.90926300000000015</v>
      </c>
      <c r="E610" s="14">
        <f>($C$27+$C$29)/'Screening Tables'!$E$34*C610</f>
        <v>23.38608</v>
      </c>
    </row>
    <row r="611" spans="3:5" x14ac:dyDescent="0.25">
      <c r="C611" s="14">
        <f t="shared" si="11"/>
        <v>58800</v>
      </c>
      <c r="D611" s="14">
        <f>($C$23+$C$25)/'Screening Tables'!$E$34*C611</f>
        <v>0.91081200000000018</v>
      </c>
      <c r="E611" s="14">
        <f>($C$27+$C$29)/'Screening Tables'!$E$34*C611</f>
        <v>23.425919999999998</v>
      </c>
    </row>
    <row r="612" spans="3:5" x14ac:dyDescent="0.25">
      <c r="C612" s="14">
        <f t="shared" si="11"/>
        <v>58900</v>
      </c>
      <c r="D612" s="14">
        <f>($C$23+$C$25)/'Screening Tables'!$E$34*C612</f>
        <v>0.9123610000000002</v>
      </c>
      <c r="E612" s="14">
        <f>($C$27+$C$29)/'Screening Tables'!$E$34*C612</f>
        <v>23.46576</v>
      </c>
    </row>
    <row r="613" spans="3:5" x14ac:dyDescent="0.25">
      <c r="C613" s="14">
        <f t="shared" si="11"/>
        <v>59000</v>
      </c>
      <c r="D613" s="14">
        <f>($C$23+$C$25)/'Screening Tables'!$E$34*C613</f>
        <v>0.91391000000000011</v>
      </c>
      <c r="E613" s="14">
        <f>($C$27+$C$29)/'Screening Tables'!$E$34*C613</f>
        <v>23.505599999999998</v>
      </c>
    </row>
    <row r="614" spans="3:5" x14ac:dyDescent="0.25">
      <c r="C614" s="14">
        <f t="shared" si="11"/>
        <v>59100</v>
      </c>
      <c r="D614" s="14">
        <f>($C$23+$C$25)/'Screening Tables'!$E$34*C614</f>
        <v>0.91545900000000013</v>
      </c>
      <c r="E614" s="14">
        <f>($C$27+$C$29)/'Screening Tables'!$E$34*C614</f>
        <v>23.545439999999999</v>
      </c>
    </row>
    <row r="615" spans="3:5" x14ac:dyDescent="0.25">
      <c r="C615" s="14">
        <f t="shared" si="11"/>
        <v>59200</v>
      </c>
      <c r="D615" s="14">
        <f>($C$23+$C$25)/'Screening Tables'!$E$34*C615</f>
        <v>0.91700800000000016</v>
      </c>
      <c r="E615" s="14">
        <f>($C$27+$C$29)/'Screening Tables'!$E$34*C615</f>
        <v>23.585279999999997</v>
      </c>
    </row>
    <row r="616" spans="3:5" x14ac:dyDescent="0.25">
      <c r="C616" s="14">
        <f t="shared" si="11"/>
        <v>59300</v>
      </c>
      <c r="D616" s="14">
        <f>($C$23+$C$25)/'Screening Tables'!$E$34*C616</f>
        <v>0.91855700000000018</v>
      </c>
      <c r="E616" s="14">
        <f>($C$27+$C$29)/'Screening Tables'!$E$34*C616</f>
        <v>23.625119999999999</v>
      </c>
    </row>
    <row r="617" spans="3:5" x14ac:dyDescent="0.25">
      <c r="C617" s="14">
        <f t="shared" si="11"/>
        <v>59400</v>
      </c>
      <c r="D617" s="14">
        <f>($C$23+$C$25)/'Screening Tables'!$E$34*C617</f>
        <v>0.9201060000000002</v>
      </c>
      <c r="E617" s="14">
        <f>($C$27+$C$29)/'Screening Tables'!$E$34*C617</f>
        <v>23.664959999999997</v>
      </c>
    </row>
    <row r="618" spans="3:5" x14ac:dyDescent="0.25">
      <c r="C618" s="14">
        <f t="shared" si="11"/>
        <v>59500</v>
      </c>
      <c r="D618" s="14">
        <f>($C$23+$C$25)/'Screening Tables'!$E$34*C618</f>
        <v>0.92165500000000011</v>
      </c>
      <c r="E618" s="14">
        <f>($C$27+$C$29)/'Screening Tables'!$E$34*C618</f>
        <v>23.704799999999999</v>
      </c>
    </row>
    <row r="619" spans="3:5" x14ac:dyDescent="0.25">
      <c r="C619" s="14">
        <f t="shared" si="11"/>
        <v>59600</v>
      </c>
      <c r="D619" s="14">
        <f>($C$23+$C$25)/'Screening Tables'!$E$34*C619</f>
        <v>0.92320400000000014</v>
      </c>
      <c r="E619" s="14">
        <f>($C$27+$C$29)/'Screening Tables'!$E$34*C619</f>
        <v>23.74464</v>
      </c>
    </row>
    <row r="620" spans="3:5" x14ac:dyDescent="0.25">
      <c r="C620" s="14">
        <f t="shared" si="11"/>
        <v>59700</v>
      </c>
      <c r="D620" s="14">
        <f>($C$23+$C$25)/'Screening Tables'!$E$34*C620</f>
        <v>0.92475300000000016</v>
      </c>
      <c r="E620" s="14">
        <f>($C$27+$C$29)/'Screening Tables'!$E$34*C620</f>
        <v>23.784479999999999</v>
      </c>
    </row>
    <row r="621" spans="3:5" x14ac:dyDescent="0.25">
      <c r="C621" s="14">
        <f t="shared" si="11"/>
        <v>59800</v>
      </c>
      <c r="D621" s="14">
        <f>($C$23+$C$25)/'Screening Tables'!$E$34*C621</f>
        <v>0.92630200000000018</v>
      </c>
      <c r="E621" s="14">
        <f>($C$27+$C$29)/'Screening Tables'!$E$34*C621</f>
        <v>23.82432</v>
      </c>
    </row>
    <row r="622" spans="3:5" x14ac:dyDescent="0.25">
      <c r="C622" s="14">
        <f t="shared" si="11"/>
        <v>59900</v>
      </c>
      <c r="D622" s="14">
        <f>($C$23+$C$25)/'Screening Tables'!$E$34*C622</f>
        <v>0.92785100000000009</v>
      </c>
      <c r="E622" s="14">
        <f>($C$27+$C$29)/'Screening Tables'!$E$34*C622</f>
        <v>23.864159999999998</v>
      </c>
    </row>
    <row r="623" spans="3:5" x14ac:dyDescent="0.25">
      <c r="C623" s="14">
        <f t="shared" si="11"/>
        <v>60000</v>
      </c>
      <c r="D623" s="14">
        <f>($C$23+$C$25)/'Screening Tables'!$E$34*C623</f>
        <v>0.92940000000000011</v>
      </c>
      <c r="E623" s="14">
        <f>($C$27+$C$29)/'Screening Tables'!$E$34*C623</f>
        <v>23.904</v>
      </c>
    </row>
    <row r="624" spans="3:5" x14ac:dyDescent="0.25">
      <c r="C624" s="14">
        <f t="shared" si="11"/>
        <v>60100</v>
      </c>
      <c r="D624" s="14">
        <f>($C$23+$C$25)/'Screening Tables'!$E$34*C624</f>
        <v>0.93094900000000014</v>
      </c>
      <c r="E624" s="14">
        <f>($C$27+$C$29)/'Screening Tables'!$E$34*C624</f>
        <v>23.943839999999998</v>
      </c>
    </row>
    <row r="625" spans="3:5" x14ac:dyDescent="0.25">
      <c r="C625" s="14">
        <f t="shared" si="11"/>
        <v>60200</v>
      </c>
      <c r="D625" s="14">
        <f>($C$23+$C$25)/'Screening Tables'!$E$34*C625</f>
        <v>0.93249800000000016</v>
      </c>
      <c r="E625" s="14">
        <f>($C$27+$C$29)/'Screening Tables'!$E$34*C625</f>
        <v>23.98368</v>
      </c>
    </row>
    <row r="626" spans="3:5" x14ac:dyDescent="0.25">
      <c r="C626" s="14">
        <f t="shared" si="11"/>
        <v>60300</v>
      </c>
      <c r="D626" s="14">
        <f>($C$23+$C$25)/'Screening Tables'!$E$34*C626</f>
        <v>0.93404700000000018</v>
      </c>
      <c r="E626" s="14">
        <f>($C$27+$C$29)/'Screening Tables'!$E$34*C626</f>
        <v>24.023519999999998</v>
      </c>
    </row>
    <row r="627" spans="3:5" x14ac:dyDescent="0.25">
      <c r="C627" s="14">
        <f t="shared" si="11"/>
        <v>60400</v>
      </c>
      <c r="D627" s="14">
        <f>($C$23+$C$25)/'Screening Tables'!$E$34*C627</f>
        <v>0.93559600000000009</v>
      </c>
      <c r="E627" s="14">
        <f>($C$27+$C$29)/'Screening Tables'!$E$34*C627</f>
        <v>24.063359999999999</v>
      </c>
    </row>
    <row r="628" spans="3:5" x14ac:dyDescent="0.25">
      <c r="C628" s="14">
        <f t="shared" si="11"/>
        <v>60500</v>
      </c>
      <c r="D628" s="14">
        <f>($C$23+$C$25)/'Screening Tables'!$E$34*C628</f>
        <v>0.93714500000000012</v>
      </c>
      <c r="E628" s="14">
        <f>($C$27+$C$29)/'Screening Tables'!$E$34*C628</f>
        <v>24.103199999999998</v>
      </c>
    </row>
    <row r="629" spans="3:5" x14ac:dyDescent="0.25">
      <c r="C629" s="14">
        <f t="shared" si="11"/>
        <v>60600</v>
      </c>
      <c r="D629" s="14">
        <f>($C$23+$C$25)/'Screening Tables'!$E$34*C629</f>
        <v>0.93869400000000014</v>
      </c>
      <c r="E629" s="14">
        <f>($C$27+$C$29)/'Screening Tables'!$E$34*C629</f>
        <v>24.143039999999999</v>
      </c>
    </row>
    <row r="630" spans="3:5" x14ac:dyDescent="0.25">
      <c r="C630" s="14">
        <f t="shared" si="11"/>
        <v>60700</v>
      </c>
      <c r="D630" s="14">
        <f>($C$23+$C$25)/'Screening Tables'!$E$34*C630</f>
        <v>0.94024300000000016</v>
      </c>
      <c r="E630" s="14">
        <f>($C$27+$C$29)/'Screening Tables'!$E$34*C630</f>
        <v>24.182879999999997</v>
      </c>
    </row>
    <row r="631" spans="3:5" x14ac:dyDescent="0.25">
      <c r="C631" s="14">
        <f t="shared" si="11"/>
        <v>60800</v>
      </c>
      <c r="D631" s="14">
        <f>($C$23+$C$25)/'Screening Tables'!$E$34*C631</f>
        <v>0.94179200000000018</v>
      </c>
      <c r="E631" s="14">
        <f>($C$27+$C$29)/'Screening Tables'!$E$34*C631</f>
        <v>24.222719999999999</v>
      </c>
    </row>
    <row r="632" spans="3:5" x14ac:dyDescent="0.25">
      <c r="C632" s="14">
        <f t="shared" si="11"/>
        <v>60900</v>
      </c>
      <c r="D632" s="14">
        <f>($C$23+$C$25)/'Screening Tables'!$E$34*C632</f>
        <v>0.9433410000000001</v>
      </c>
      <c r="E632" s="14">
        <f>($C$27+$C$29)/'Screening Tables'!$E$34*C632</f>
        <v>24.262560000000001</v>
      </c>
    </row>
    <row r="633" spans="3:5" x14ac:dyDescent="0.25">
      <c r="C633" s="14">
        <f t="shared" si="11"/>
        <v>61000</v>
      </c>
      <c r="D633" s="14">
        <f>($C$23+$C$25)/'Screening Tables'!$E$34*C633</f>
        <v>0.94489000000000012</v>
      </c>
      <c r="E633" s="14">
        <f>($C$27+$C$29)/'Screening Tables'!$E$34*C633</f>
        <v>24.302399999999999</v>
      </c>
    </row>
    <row r="634" spans="3:5" x14ac:dyDescent="0.25">
      <c r="C634" s="14">
        <f t="shared" si="11"/>
        <v>61100</v>
      </c>
      <c r="D634" s="14">
        <f>($C$23+$C$25)/'Screening Tables'!$E$34*C634</f>
        <v>0.94643900000000014</v>
      </c>
      <c r="E634" s="14">
        <f>($C$27+$C$29)/'Screening Tables'!$E$34*C634</f>
        <v>24.34224</v>
      </c>
    </row>
    <row r="635" spans="3:5" x14ac:dyDescent="0.25">
      <c r="C635" s="14">
        <f t="shared" si="11"/>
        <v>61200</v>
      </c>
      <c r="D635" s="14">
        <f>($C$23+$C$25)/'Screening Tables'!$E$34*C635</f>
        <v>0.94798800000000016</v>
      </c>
      <c r="E635" s="14">
        <f>($C$27+$C$29)/'Screening Tables'!$E$34*C635</f>
        <v>24.382079999999998</v>
      </c>
    </row>
    <row r="636" spans="3:5" x14ac:dyDescent="0.25">
      <c r="C636" s="14">
        <f t="shared" si="11"/>
        <v>61300</v>
      </c>
      <c r="D636" s="14">
        <f>($C$23+$C$25)/'Screening Tables'!$E$34*C636</f>
        <v>0.94953700000000019</v>
      </c>
      <c r="E636" s="14">
        <f>($C$27+$C$29)/'Screening Tables'!$E$34*C636</f>
        <v>24.42192</v>
      </c>
    </row>
    <row r="637" spans="3:5" x14ac:dyDescent="0.25">
      <c r="C637" s="14">
        <f t="shared" si="11"/>
        <v>61400</v>
      </c>
      <c r="D637" s="14">
        <f>($C$23+$C$25)/'Screening Tables'!$E$34*C637</f>
        <v>0.9510860000000001</v>
      </c>
      <c r="E637" s="14">
        <f>($C$27+$C$29)/'Screening Tables'!$E$34*C637</f>
        <v>24.461759999999998</v>
      </c>
    </row>
    <row r="638" spans="3:5" x14ac:dyDescent="0.25">
      <c r="C638" s="14">
        <f t="shared" si="11"/>
        <v>61500</v>
      </c>
      <c r="D638" s="14">
        <f>($C$23+$C$25)/'Screening Tables'!$E$34*C638</f>
        <v>0.95263500000000012</v>
      </c>
      <c r="E638" s="14">
        <f>($C$27+$C$29)/'Screening Tables'!$E$34*C638</f>
        <v>24.5016</v>
      </c>
    </row>
    <row r="639" spans="3:5" x14ac:dyDescent="0.25">
      <c r="C639" s="14">
        <f t="shared" si="11"/>
        <v>61600</v>
      </c>
      <c r="D639" s="14">
        <f>($C$23+$C$25)/'Screening Tables'!$E$34*C639</f>
        <v>0.95418400000000014</v>
      </c>
      <c r="E639" s="14">
        <f>($C$27+$C$29)/'Screening Tables'!$E$34*C639</f>
        <v>24.541439999999998</v>
      </c>
    </row>
    <row r="640" spans="3:5" x14ac:dyDescent="0.25">
      <c r="C640" s="14">
        <f t="shared" si="11"/>
        <v>61700</v>
      </c>
      <c r="D640" s="14">
        <f>($C$23+$C$25)/'Screening Tables'!$E$34*C640</f>
        <v>0.95573300000000017</v>
      </c>
      <c r="E640" s="14">
        <f>($C$27+$C$29)/'Screening Tables'!$E$34*C640</f>
        <v>24.58128</v>
      </c>
    </row>
    <row r="641" spans="3:5" x14ac:dyDescent="0.25">
      <c r="C641" s="14">
        <f t="shared" si="11"/>
        <v>61800</v>
      </c>
      <c r="D641" s="14">
        <f>($C$23+$C$25)/'Screening Tables'!$E$34*C641</f>
        <v>0.95728200000000019</v>
      </c>
      <c r="E641" s="14">
        <f>($C$27+$C$29)/'Screening Tables'!$E$34*C641</f>
        <v>24.621119999999998</v>
      </c>
    </row>
    <row r="642" spans="3:5" x14ac:dyDescent="0.25">
      <c r="C642" s="14">
        <f t="shared" si="11"/>
        <v>61900</v>
      </c>
      <c r="D642" s="14">
        <f>($C$23+$C$25)/'Screening Tables'!$E$34*C642</f>
        <v>0.9588310000000001</v>
      </c>
      <c r="E642" s="14">
        <f>($C$27+$C$29)/'Screening Tables'!$E$34*C642</f>
        <v>24.660959999999999</v>
      </c>
    </row>
    <row r="643" spans="3:5" x14ac:dyDescent="0.25">
      <c r="C643" s="14">
        <f t="shared" si="11"/>
        <v>62000</v>
      </c>
      <c r="D643" s="14">
        <f>($C$23+$C$25)/'Screening Tables'!$E$34*C643</f>
        <v>0.96038000000000012</v>
      </c>
      <c r="E643" s="14">
        <f>($C$27+$C$29)/'Screening Tables'!$E$34*C643</f>
        <v>24.700799999999997</v>
      </c>
    </row>
    <row r="644" spans="3:5" x14ac:dyDescent="0.25">
      <c r="C644" s="14">
        <f t="shared" si="11"/>
        <v>62100</v>
      </c>
      <c r="D644" s="14">
        <f>($C$23+$C$25)/'Screening Tables'!$E$34*C644</f>
        <v>0.96192900000000015</v>
      </c>
      <c r="E644" s="14">
        <f>($C$27+$C$29)/'Screening Tables'!$E$34*C644</f>
        <v>24.740639999999999</v>
      </c>
    </row>
    <row r="645" spans="3:5" x14ac:dyDescent="0.25">
      <c r="C645" s="14">
        <f t="shared" ref="C645:C708" si="12">C644+100</f>
        <v>62200</v>
      </c>
      <c r="D645" s="14">
        <f>($C$23+$C$25)/'Screening Tables'!$E$34*C645</f>
        <v>0.96347800000000017</v>
      </c>
      <c r="E645" s="14">
        <f>($C$27+$C$29)/'Screening Tables'!$E$34*C645</f>
        <v>24.780479999999997</v>
      </c>
    </row>
    <row r="646" spans="3:5" x14ac:dyDescent="0.25">
      <c r="C646" s="14">
        <f t="shared" si="12"/>
        <v>62300</v>
      </c>
      <c r="D646" s="14">
        <f>($C$23+$C$25)/'Screening Tables'!$E$34*C646</f>
        <v>0.96502700000000019</v>
      </c>
      <c r="E646" s="14">
        <f>($C$27+$C$29)/'Screening Tables'!$E$34*C646</f>
        <v>24.820319999999999</v>
      </c>
    </row>
    <row r="647" spans="3:5" x14ac:dyDescent="0.25">
      <c r="C647" s="14">
        <f t="shared" si="12"/>
        <v>62400</v>
      </c>
      <c r="D647" s="14">
        <f>($C$23+$C$25)/'Screening Tables'!$E$34*C647</f>
        <v>0.9665760000000001</v>
      </c>
      <c r="E647" s="14">
        <f>($C$27+$C$29)/'Screening Tables'!$E$34*C647</f>
        <v>24.86016</v>
      </c>
    </row>
    <row r="648" spans="3:5" x14ac:dyDescent="0.25">
      <c r="C648" s="14">
        <f t="shared" si="12"/>
        <v>62500</v>
      </c>
      <c r="D648" s="14">
        <f>($C$23+$C$25)/'Screening Tables'!$E$34*C648</f>
        <v>0.96812500000000012</v>
      </c>
      <c r="E648" s="14">
        <f>($C$27+$C$29)/'Screening Tables'!$E$34*C648</f>
        <v>24.9</v>
      </c>
    </row>
    <row r="649" spans="3:5" x14ac:dyDescent="0.25">
      <c r="C649" s="14">
        <f t="shared" si="12"/>
        <v>62600</v>
      </c>
      <c r="D649" s="14">
        <f>($C$23+$C$25)/'Screening Tables'!$E$34*C649</f>
        <v>0.96967400000000015</v>
      </c>
      <c r="E649" s="14">
        <f>($C$27+$C$29)/'Screening Tables'!$E$34*C649</f>
        <v>24.93984</v>
      </c>
    </row>
    <row r="650" spans="3:5" x14ac:dyDescent="0.25">
      <c r="C650" s="14">
        <f t="shared" si="12"/>
        <v>62700</v>
      </c>
      <c r="D650" s="14">
        <f>($C$23+$C$25)/'Screening Tables'!$E$34*C650</f>
        <v>0.97122300000000017</v>
      </c>
      <c r="E650" s="14">
        <f>($C$27+$C$29)/'Screening Tables'!$E$34*C650</f>
        <v>24.979679999999998</v>
      </c>
    </row>
    <row r="651" spans="3:5" x14ac:dyDescent="0.25">
      <c r="C651" s="14">
        <f t="shared" si="12"/>
        <v>62800</v>
      </c>
      <c r="D651" s="14">
        <f>($C$23+$C$25)/'Screening Tables'!$E$34*C651</f>
        <v>0.97277200000000019</v>
      </c>
      <c r="E651" s="14">
        <f>($C$27+$C$29)/'Screening Tables'!$E$34*C651</f>
        <v>25.01952</v>
      </c>
    </row>
    <row r="652" spans="3:5" x14ac:dyDescent="0.25">
      <c r="C652" s="14">
        <f t="shared" si="12"/>
        <v>62900</v>
      </c>
      <c r="D652" s="14">
        <f>($C$23+$C$25)/'Screening Tables'!$E$34*C652</f>
        <v>0.9743210000000001</v>
      </c>
      <c r="E652" s="14">
        <f>($C$27+$C$29)/'Screening Tables'!$E$34*C652</f>
        <v>25.059359999999998</v>
      </c>
    </row>
    <row r="653" spans="3:5" x14ac:dyDescent="0.25">
      <c r="C653" s="14">
        <f t="shared" si="12"/>
        <v>63000</v>
      </c>
      <c r="D653" s="14">
        <f>($C$23+$C$25)/'Screening Tables'!$E$34*C653</f>
        <v>0.97587000000000013</v>
      </c>
      <c r="E653" s="14">
        <f>($C$27+$C$29)/'Screening Tables'!$E$34*C653</f>
        <v>25.0992</v>
      </c>
    </row>
    <row r="654" spans="3:5" x14ac:dyDescent="0.25">
      <c r="C654" s="14">
        <f t="shared" si="12"/>
        <v>63100</v>
      </c>
      <c r="D654" s="14">
        <f>($C$23+$C$25)/'Screening Tables'!$E$34*C654</f>
        <v>0.97741900000000015</v>
      </c>
      <c r="E654" s="14">
        <f>($C$27+$C$29)/'Screening Tables'!$E$34*C654</f>
        <v>25.139039999999998</v>
      </c>
    </row>
    <row r="655" spans="3:5" x14ac:dyDescent="0.25">
      <c r="C655" s="14">
        <f t="shared" si="12"/>
        <v>63200</v>
      </c>
      <c r="D655" s="14">
        <f>($C$23+$C$25)/'Screening Tables'!$E$34*C655</f>
        <v>0.97896800000000017</v>
      </c>
      <c r="E655" s="14">
        <f>($C$27+$C$29)/'Screening Tables'!$E$34*C655</f>
        <v>25.178879999999999</v>
      </c>
    </row>
    <row r="656" spans="3:5" x14ac:dyDescent="0.25">
      <c r="C656" s="14">
        <f t="shared" si="12"/>
        <v>63300</v>
      </c>
      <c r="D656" s="14">
        <f>($C$23+$C$25)/'Screening Tables'!$E$34*C656</f>
        <v>0.98051700000000019</v>
      </c>
      <c r="E656" s="14">
        <f>($C$27+$C$29)/'Screening Tables'!$E$34*C656</f>
        <v>25.218719999999998</v>
      </c>
    </row>
    <row r="657" spans="3:5" x14ac:dyDescent="0.25">
      <c r="C657" s="14">
        <f t="shared" si="12"/>
        <v>63400</v>
      </c>
      <c r="D657" s="14">
        <f>($C$23+$C$25)/'Screening Tables'!$E$34*C657</f>
        <v>0.98206600000000011</v>
      </c>
      <c r="E657" s="14">
        <f>($C$27+$C$29)/'Screening Tables'!$E$34*C657</f>
        <v>25.258559999999999</v>
      </c>
    </row>
    <row r="658" spans="3:5" x14ac:dyDescent="0.25">
      <c r="C658" s="14">
        <f t="shared" si="12"/>
        <v>63500</v>
      </c>
      <c r="D658" s="14">
        <f>($C$23+$C$25)/'Screening Tables'!$E$34*C658</f>
        <v>0.98361500000000013</v>
      </c>
      <c r="E658" s="14">
        <f>($C$27+$C$29)/'Screening Tables'!$E$34*C658</f>
        <v>25.298399999999997</v>
      </c>
    </row>
    <row r="659" spans="3:5" x14ac:dyDescent="0.25">
      <c r="C659" s="14">
        <f t="shared" si="12"/>
        <v>63600</v>
      </c>
      <c r="D659" s="14">
        <f>($C$23+$C$25)/'Screening Tables'!$E$34*C659</f>
        <v>0.98516400000000015</v>
      </c>
      <c r="E659" s="14">
        <f>($C$27+$C$29)/'Screening Tables'!$E$34*C659</f>
        <v>25.338239999999999</v>
      </c>
    </row>
    <row r="660" spans="3:5" x14ac:dyDescent="0.25">
      <c r="C660" s="14">
        <f t="shared" si="12"/>
        <v>63700</v>
      </c>
      <c r="D660" s="14">
        <f>($C$23+$C$25)/'Screening Tables'!$E$34*C660</f>
        <v>0.98671300000000017</v>
      </c>
      <c r="E660" s="14">
        <f>($C$27+$C$29)/'Screening Tables'!$E$34*C660</f>
        <v>25.378079999999997</v>
      </c>
    </row>
    <row r="661" spans="3:5" x14ac:dyDescent="0.25">
      <c r="C661" s="14">
        <f t="shared" si="12"/>
        <v>63800</v>
      </c>
      <c r="D661" s="14">
        <f>($C$23+$C$25)/'Screening Tables'!$E$34*C661</f>
        <v>0.9882620000000002</v>
      </c>
      <c r="E661" s="14">
        <f>($C$27+$C$29)/'Screening Tables'!$E$34*C661</f>
        <v>25.417919999999999</v>
      </c>
    </row>
    <row r="662" spans="3:5" x14ac:dyDescent="0.25">
      <c r="C662" s="14">
        <f t="shared" si="12"/>
        <v>63900</v>
      </c>
      <c r="D662" s="14">
        <f>($C$23+$C$25)/'Screening Tables'!$E$34*C662</f>
        <v>0.98981100000000011</v>
      </c>
      <c r="E662" s="14">
        <f>($C$27+$C$29)/'Screening Tables'!$E$34*C662</f>
        <v>25.45776</v>
      </c>
    </row>
    <row r="663" spans="3:5" x14ac:dyDescent="0.25">
      <c r="C663" s="14">
        <f t="shared" si="12"/>
        <v>64000</v>
      </c>
      <c r="D663" s="14">
        <f>($C$23+$C$25)/'Screening Tables'!$E$34*C663</f>
        <v>0.99136000000000013</v>
      </c>
      <c r="E663" s="14">
        <f>($C$27+$C$29)/'Screening Tables'!$E$34*C663</f>
        <v>25.497599999999998</v>
      </c>
    </row>
    <row r="664" spans="3:5" x14ac:dyDescent="0.25">
      <c r="C664" s="14">
        <f t="shared" si="12"/>
        <v>64100</v>
      </c>
      <c r="D664" s="14">
        <f>($C$23+$C$25)/'Screening Tables'!$E$34*C664</f>
        <v>0.99290900000000015</v>
      </c>
      <c r="E664" s="14">
        <f>($C$27+$C$29)/'Screening Tables'!$E$34*C664</f>
        <v>25.53744</v>
      </c>
    </row>
    <row r="665" spans="3:5" x14ac:dyDescent="0.25">
      <c r="C665" s="14">
        <f t="shared" si="12"/>
        <v>64200</v>
      </c>
      <c r="D665" s="14">
        <f>($C$23+$C$25)/'Screening Tables'!$E$34*C665</f>
        <v>0.99445800000000018</v>
      </c>
      <c r="E665" s="14">
        <f>($C$27+$C$29)/'Screening Tables'!$E$34*C665</f>
        <v>25.577279999999998</v>
      </c>
    </row>
    <row r="666" spans="3:5" x14ac:dyDescent="0.25">
      <c r="C666" s="14">
        <f t="shared" si="12"/>
        <v>64300</v>
      </c>
      <c r="D666" s="14">
        <f>($C$23+$C$25)/'Screening Tables'!$E$34*C666</f>
        <v>0.9960070000000002</v>
      </c>
      <c r="E666" s="14">
        <f>($C$27+$C$29)/'Screening Tables'!$E$34*C666</f>
        <v>25.61712</v>
      </c>
    </row>
    <row r="667" spans="3:5" x14ac:dyDescent="0.25">
      <c r="C667" s="14">
        <f t="shared" si="12"/>
        <v>64400</v>
      </c>
      <c r="D667" s="14">
        <f>($C$23+$C$25)/'Screening Tables'!$E$34*C667</f>
        <v>0.99755600000000011</v>
      </c>
      <c r="E667" s="14">
        <f>($C$27+$C$29)/'Screening Tables'!$E$34*C667</f>
        <v>25.656959999999998</v>
      </c>
    </row>
    <row r="668" spans="3:5" x14ac:dyDescent="0.25">
      <c r="C668" s="14">
        <f t="shared" si="12"/>
        <v>64500</v>
      </c>
      <c r="D668" s="14">
        <f>($C$23+$C$25)/'Screening Tables'!$E$34*C668</f>
        <v>0.99910500000000013</v>
      </c>
      <c r="E668" s="14">
        <f>($C$27+$C$29)/'Screening Tables'!$E$34*C668</f>
        <v>25.6968</v>
      </c>
    </row>
    <row r="669" spans="3:5" x14ac:dyDescent="0.25">
      <c r="C669" s="14">
        <f t="shared" si="12"/>
        <v>64600</v>
      </c>
      <c r="D669" s="14">
        <f>($C$23+$C$25)/'Screening Tables'!$E$34*C669</f>
        <v>1.0006540000000002</v>
      </c>
      <c r="E669" s="14">
        <f>($C$27+$C$29)/'Screening Tables'!$E$34*C669</f>
        <v>25.736639999999998</v>
      </c>
    </row>
    <row r="670" spans="3:5" x14ac:dyDescent="0.25">
      <c r="C670" s="14">
        <f t="shared" si="12"/>
        <v>64700</v>
      </c>
      <c r="D670" s="14">
        <f>($C$23+$C$25)/'Screening Tables'!$E$34*C670</f>
        <v>1.0022030000000002</v>
      </c>
      <c r="E670" s="14">
        <f>($C$27+$C$29)/'Screening Tables'!$E$34*C670</f>
        <v>25.776479999999999</v>
      </c>
    </row>
    <row r="671" spans="3:5" x14ac:dyDescent="0.25">
      <c r="C671" s="14">
        <f t="shared" si="12"/>
        <v>64800</v>
      </c>
      <c r="D671" s="14">
        <f>($C$23+$C$25)/'Screening Tables'!$E$34*C671</f>
        <v>1.0037520000000002</v>
      </c>
      <c r="E671" s="14">
        <f>($C$27+$C$29)/'Screening Tables'!$E$34*C671</f>
        <v>25.816319999999997</v>
      </c>
    </row>
    <row r="672" spans="3:5" x14ac:dyDescent="0.25">
      <c r="C672" s="14">
        <f t="shared" si="12"/>
        <v>64900</v>
      </c>
      <c r="D672" s="14">
        <f>($C$23+$C$25)/'Screening Tables'!$E$34*C672</f>
        <v>1.0053010000000002</v>
      </c>
      <c r="E672" s="14">
        <f>($C$27+$C$29)/'Screening Tables'!$E$34*C672</f>
        <v>25.856159999999999</v>
      </c>
    </row>
    <row r="673" spans="3:5" x14ac:dyDescent="0.25">
      <c r="C673" s="14">
        <f t="shared" si="12"/>
        <v>65000</v>
      </c>
      <c r="D673" s="14">
        <f>($C$23+$C$25)/'Screening Tables'!$E$34*C673</f>
        <v>1.0068500000000002</v>
      </c>
      <c r="E673" s="14">
        <f>($C$27+$C$29)/'Screening Tables'!$E$34*C673</f>
        <v>25.895999999999997</v>
      </c>
    </row>
    <row r="674" spans="3:5" x14ac:dyDescent="0.25">
      <c r="C674" s="14">
        <f t="shared" si="12"/>
        <v>65100</v>
      </c>
      <c r="D674" s="14">
        <f>($C$23+$C$25)/'Screening Tables'!$E$34*C674</f>
        <v>1.0083990000000003</v>
      </c>
      <c r="E674" s="14">
        <f>($C$27+$C$29)/'Screening Tables'!$E$34*C674</f>
        <v>25.935839999999999</v>
      </c>
    </row>
    <row r="675" spans="3:5" x14ac:dyDescent="0.25">
      <c r="C675" s="14">
        <f t="shared" si="12"/>
        <v>65200</v>
      </c>
      <c r="D675" s="14">
        <f>($C$23+$C$25)/'Screening Tables'!$E$34*C675</f>
        <v>1.0099480000000001</v>
      </c>
      <c r="E675" s="14">
        <f>($C$27+$C$29)/'Screening Tables'!$E$34*C675</f>
        <v>25.975679999999997</v>
      </c>
    </row>
    <row r="676" spans="3:5" x14ac:dyDescent="0.25">
      <c r="C676" s="14">
        <f t="shared" si="12"/>
        <v>65300</v>
      </c>
      <c r="D676" s="14">
        <f>($C$23+$C$25)/'Screening Tables'!$E$34*C676</f>
        <v>1.0114970000000001</v>
      </c>
      <c r="E676" s="14">
        <f>($C$27+$C$29)/'Screening Tables'!$E$34*C676</f>
        <v>26.015519999999999</v>
      </c>
    </row>
    <row r="677" spans="3:5" x14ac:dyDescent="0.25">
      <c r="C677" s="14">
        <f t="shared" si="12"/>
        <v>65400</v>
      </c>
      <c r="D677" s="14">
        <f>($C$23+$C$25)/'Screening Tables'!$E$34*C677</f>
        <v>1.0130460000000001</v>
      </c>
      <c r="E677" s="14">
        <f>($C$27+$C$29)/'Screening Tables'!$E$34*C677</f>
        <v>26.05536</v>
      </c>
    </row>
    <row r="678" spans="3:5" x14ac:dyDescent="0.25">
      <c r="C678" s="14">
        <f t="shared" si="12"/>
        <v>65500</v>
      </c>
      <c r="D678" s="14">
        <f>($C$23+$C$25)/'Screening Tables'!$E$34*C678</f>
        <v>1.0145950000000001</v>
      </c>
      <c r="E678" s="14">
        <f>($C$27+$C$29)/'Screening Tables'!$E$34*C678</f>
        <v>26.095199999999998</v>
      </c>
    </row>
    <row r="679" spans="3:5" x14ac:dyDescent="0.25">
      <c r="C679" s="14">
        <f t="shared" si="12"/>
        <v>65600</v>
      </c>
      <c r="D679" s="14">
        <f>($C$23+$C$25)/'Screening Tables'!$E$34*C679</f>
        <v>1.0161440000000002</v>
      </c>
      <c r="E679" s="14">
        <f>($C$27+$C$29)/'Screening Tables'!$E$34*C679</f>
        <v>26.13504</v>
      </c>
    </row>
    <row r="680" spans="3:5" x14ac:dyDescent="0.25">
      <c r="C680" s="14">
        <f t="shared" si="12"/>
        <v>65700</v>
      </c>
      <c r="D680" s="14">
        <f>($C$23+$C$25)/'Screening Tables'!$E$34*C680</f>
        <v>1.0176930000000002</v>
      </c>
      <c r="E680" s="14">
        <f>($C$27+$C$29)/'Screening Tables'!$E$34*C680</f>
        <v>26.174879999999998</v>
      </c>
    </row>
    <row r="681" spans="3:5" x14ac:dyDescent="0.25">
      <c r="C681" s="14">
        <f t="shared" si="12"/>
        <v>65800</v>
      </c>
      <c r="D681" s="14">
        <f>($C$23+$C$25)/'Screening Tables'!$E$34*C681</f>
        <v>1.0192420000000002</v>
      </c>
      <c r="E681" s="14">
        <f>($C$27+$C$29)/'Screening Tables'!$E$34*C681</f>
        <v>26.21472</v>
      </c>
    </row>
    <row r="682" spans="3:5" x14ac:dyDescent="0.25">
      <c r="C682" s="14">
        <f t="shared" si="12"/>
        <v>65900</v>
      </c>
      <c r="D682" s="14">
        <f>($C$23+$C$25)/'Screening Tables'!$E$34*C682</f>
        <v>1.0207910000000002</v>
      </c>
      <c r="E682" s="14">
        <f>($C$27+$C$29)/'Screening Tables'!$E$34*C682</f>
        <v>26.254559999999998</v>
      </c>
    </row>
    <row r="683" spans="3:5" x14ac:dyDescent="0.25">
      <c r="C683" s="14">
        <f t="shared" si="12"/>
        <v>66000</v>
      </c>
      <c r="D683" s="14">
        <f>($C$23+$C$25)/'Screening Tables'!$E$34*C683</f>
        <v>1.0223400000000002</v>
      </c>
      <c r="E683" s="14">
        <f>($C$27+$C$29)/'Screening Tables'!$E$34*C683</f>
        <v>26.2944</v>
      </c>
    </row>
    <row r="684" spans="3:5" x14ac:dyDescent="0.25">
      <c r="C684" s="14">
        <f t="shared" si="12"/>
        <v>66100</v>
      </c>
      <c r="D684" s="14">
        <f>($C$23+$C$25)/'Screening Tables'!$E$34*C684</f>
        <v>1.0238890000000003</v>
      </c>
      <c r="E684" s="14">
        <f>($C$27+$C$29)/'Screening Tables'!$E$34*C684</f>
        <v>26.334239999999998</v>
      </c>
    </row>
    <row r="685" spans="3:5" x14ac:dyDescent="0.25">
      <c r="C685" s="14">
        <f t="shared" si="12"/>
        <v>66200</v>
      </c>
      <c r="D685" s="14">
        <f>($C$23+$C$25)/'Screening Tables'!$E$34*C685</f>
        <v>1.0254380000000001</v>
      </c>
      <c r="E685" s="14">
        <f>($C$27+$C$29)/'Screening Tables'!$E$34*C685</f>
        <v>26.374079999999999</v>
      </c>
    </row>
    <row r="686" spans="3:5" x14ac:dyDescent="0.25">
      <c r="C686" s="14">
        <f t="shared" si="12"/>
        <v>66300</v>
      </c>
      <c r="D686" s="14">
        <f>($C$23+$C$25)/'Screening Tables'!$E$34*C686</f>
        <v>1.0269870000000001</v>
      </c>
      <c r="E686" s="14">
        <f>($C$27+$C$29)/'Screening Tables'!$E$34*C686</f>
        <v>26.413919999999997</v>
      </c>
    </row>
    <row r="687" spans="3:5" x14ac:dyDescent="0.25">
      <c r="C687" s="14">
        <f t="shared" si="12"/>
        <v>66400</v>
      </c>
      <c r="D687" s="14">
        <f>($C$23+$C$25)/'Screening Tables'!$E$34*C687</f>
        <v>1.0285360000000001</v>
      </c>
      <c r="E687" s="14">
        <f>($C$27+$C$29)/'Screening Tables'!$E$34*C687</f>
        <v>26.453759999999999</v>
      </c>
    </row>
    <row r="688" spans="3:5" x14ac:dyDescent="0.25">
      <c r="C688" s="14">
        <f t="shared" si="12"/>
        <v>66500</v>
      </c>
      <c r="D688" s="14">
        <f>($C$23+$C$25)/'Screening Tables'!$E$34*C688</f>
        <v>1.0300850000000001</v>
      </c>
      <c r="E688" s="14">
        <f>($C$27+$C$29)/'Screening Tables'!$E$34*C688</f>
        <v>26.493599999999997</v>
      </c>
    </row>
    <row r="689" spans="3:5" x14ac:dyDescent="0.25">
      <c r="C689" s="14">
        <f t="shared" si="12"/>
        <v>66600</v>
      </c>
      <c r="D689" s="14">
        <f>($C$23+$C$25)/'Screening Tables'!$E$34*C689</f>
        <v>1.0316340000000002</v>
      </c>
      <c r="E689" s="14">
        <f>($C$27+$C$29)/'Screening Tables'!$E$34*C689</f>
        <v>26.533439999999999</v>
      </c>
    </row>
    <row r="690" spans="3:5" x14ac:dyDescent="0.25">
      <c r="C690" s="14">
        <f t="shared" si="12"/>
        <v>66700</v>
      </c>
      <c r="D690" s="14">
        <f>($C$23+$C$25)/'Screening Tables'!$E$34*C690</f>
        <v>1.0331830000000002</v>
      </c>
      <c r="E690" s="14">
        <f>($C$27+$C$29)/'Screening Tables'!$E$34*C690</f>
        <v>26.57328</v>
      </c>
    </row>
    <row r="691" spans="3:5" x14ac:dyDescent="0.25">
      <c r="C691" s="14">
        <f t="shared" si="12"/>
        <v>66800</v>
      </c>
      <c r="D691" s="14">
        <f>($C$23+$C$25)/'Screening Tables'!$E$34*C691</f>
        <v>1.0347320000000002</v>
      </c>
      <c r="E691" s="14">
        <f>($C$27+$C$29)/'Screening Tables'!$E$34*C691</f>
        <v>26.613119999999999</v>
      </c>
    </row>
    <row r="692" spans="3:5" x14ac:dyDescent="0.25">
      <c r="C692" s="14">
        <f t="shared" si="12"/>
        <v>66900</v>
      </c>
      <c r="D692" s="14">
        <f>($C$23+$C$25)/'Screening Tables'!$E$34*C692</f>
        <v>1.0362810000000002</v>
      </c>
      <c r="E692" s="14">
        <f>($C$27+$C$29)/'Screening Tables'!$E$34*C692</f>
        <v>26.65296</v>
      </c>
    </row>
    <row r="693" spans="3:5" x14ac:dyDescent="0.25">
      <c r="C693" s="14">
        <f t="shared" si="12"/>
        <v>67000</v>
      </c>
      <c r="D693" s="14">
        <f>($C$23+$C$25)/'Screening Tables'!$E$34*C693</f>
        <v>1.0378300000000003</v>
      </c>
      <c r="E693" s="14">
        <f>($C$27+$C$29)/'Screening Tables'!$E$34*C693</f>
        <v>26.692799999999998</v>
      </c>
    </row>
    <row r="694" spans="3:5" x14ac:dyDescent="0.25">
      <c r="C694" s="14">
        <f t="shared" si="12"/>
        <v>67100</v>
      </c>
      <c r="D694" s="14">
        <f>($C$23+$C$25)/'Screening Tables'!$E$34*C694</f>
        <v>1.0393790000000003</v>
      </c>
      <c r="E694" s="14">
        <f>($C$27+$C$29)/'Screening Tables'!$E$34*C694</f>
        <v>26.73264</v>
      </c>
    </row>
    <row r="695" spans="3:5" x14ac:dyDescent="0.25">
      <c r="C695" s="14">
        <f t="shared" si="12"/>
        <v>67200</v>
      </c>
      <c r="D695" s="14">
        <f>($C$23+$C$25)/'Screening Tables'!$E$34*C695</f>
        <v>1.0409280000000001</v>
      </c>
      <c r="E695" s="14">
        <f>($C$27+$C$29)/'Screening Tables'!$E$34*C695</f>
        <v>26.772479999999998</v>
      </c>
    </row>
    <row r="696" spans="3:5" x14ac:dyDescent="0.25">
      <c r="C696" s="14">
        <f t="shared" si="12"/>
        <v>67300</v>
      </c>
      <c r="D696" s="14">
        <f>($C$23+$C$25)/'Screening Tables'!$E$34*C696</f>
        <v>1.0424770000000001</v>
      </c>
      <c r="E696" s="14">
        <f>($C$27+$C$29)/'Screening Tables'!$E$34*C696</f>
        <v>26.81232</v>
      </c>
    </row>
    <row r="697" spans="3:5" x14ac:dyDescent="0.25">
      <c r="C697" s="14">
        <f t="shared" si="12"/>
        <v>67400</v>
      </c>
      <c r="D697" s="14">
        <f>($C$23+$C$25)/'Screening Tables'!$E$34*C697</f>
        <v>1.0440260000000001</v>
      </c>
      <c r="E697" s="14">
        <f>($C$27+$C$29)/'Screening Tables'!$E$34*C697</f>
        <v>26.852159999999998</v>
      </c>
    </row>
    <row r="698" spans="3:5" x14ac:dyDescent="0.25">
      <c r="C698" s="14">
        <f t="shared" si="12"/>
        <v>67500</v>
      </c>
      <c r="D698" s="14">
        <f>($C$23+$C$25)/'Screening Tables'!$E$34*C698</f>
        <v>1.0455750000000001</v>
      </c>
      <c r="E698" s="14">
        <f>($C$27+$C$29)/'Screening Tables'!$E$34*C698</f>
        <v>26.891999999999999</v>
      </c>
    </row>
    <row r="699" spans="3:5" x14ac:dyDescent="0.25">
      <c r="C699" s="14">
        <f t="shared" si="12"/>
        <v>67600</v>
      </c>
      <c r="D699" s="14">
        <f>($C$23+$C$25)/'Screening Tables'!$E$34*C699</f>
        <v>1.0471240000000002</v>
      </c>
      <c r="E699" s="14">
        <f>($C$27+$C$29)/'Screening Tables'!$E$34*C699</f>
        <v>26.931839999999998</v>
      </c>
    </row>
    <row r="700" spans="3:5" x14ac:dyDescent="0.25">
      <c r="C700" s="14">
        <f t="shared" si="12"/>
        <v>67700</v>
      </c>
      <c r="D700" s="14">
        <f>($C$23+$C$25)/'Screening Tables'!$E$34*C700</f>
        <v>1.0486730000000002</v>
      </c>
      <c r="E700" s="14">
        <f>($C$27+$C$29)/'Screening Tables'!$E$34*C700</f>
        <v>26.971679999999999</v>
      </c>
    </row>
    <row r="701" spans="3:5" x14ac:dyDescent="0.25">
      <c r="C701" s="14">
        <f t="shared" si="12"/>
        <v>67800</v>
      </c>
      <c r="D701" s="14">
        <f>($C$23+$C$25)/'Screening Tables'!$E$34*C701</f>
        <v>1.0502220000000002</v>
      </c>
      <c r="E701" s="14">
        <f>($C$27+$C$29)/'Screening Tables'!$E$34*C701</f>
        <v>27.011519999999997</v>
      </c>
    </row>
    <row r="702" spans="3:5" x14ac:dyDescent="0.25">
      <c r="C702" s="14">
        <f t="shared" si="12"/>
        <v>67900</v>
      </c>
      <c r="D702" s="14">
        <f>($C$23+$C$25)/'Screening Tables'!$E$34*C702</f>
        <v>1.0517710000000002</v>
      </c>
      <c r="E702" s="14">
        <f>($C$27+$C$29)/'Screening Tables'!$E$34*C702</f>
        <v>27.051359999999999</v>
      </c>
    </row>
    <row r="703" spans="3:5" x14ac:dyDescent="0.25">
      <c r="C703" s="14">
        <f t="shared" si="12"/>
        <v>68000</v>
      </c>
      <c r="D703" s="14">
        <f>($C$23+$C$25)/'Screening Tables'!$E$34*C703</f>
        <v>1.0533200000000003</v>
      </c>
      <c r="E703" s="14">
        <f>($C$27+$C$29)/'Screening Tables'!$E$34*C703</f>
        <v>27.091199999999997</v>
      </c>
    </row>
    <row r="704" spans="3:5" x14ac:dyDescent="0.25">
      <c r="C704" s="14">
        <f t="shared" si="12"/>
        <v>68100</v>
      </c>
      <c r="D704" s="14">
        <f>($C$23+$C$25)/'Screening Tables'!$E$34*C704</f>
        <v>1.0548690000000003</v>
      </c>
      <c r="E704" s="14">
        <f>($C$27+$C$29)/'Screening Tables'!$E$34*C704</f>
        <v>27.131039999999999</v>
      </c>
    </row>
    <row r="705" spans="3:5" x14ac:dyDescent="0.25">
      <c r="C705" s="14">
        <f t="shared" si="12"/>
        <v>68200</v>
      </c>
      <c r="D705" s="14">
        <f>($C$23+$C$25)/'Screening Tables'!$E$34*C705</f>
        <v>1.0564180000000001</v>
      </c>
      <c r="E705" s="14">
        <f>($C$27+$C$29)/'Screening Tables'!$E$34*C705</f>
        <v>27.17088</v>
      </c>
    </row>
    <row r="706" spans="3:5" x14ac:dyDescent="0.25">
      <c r="C706" s="14">
        <f t="shared" si="12"/>
        <v>68300</v>
      </c>
      <c r="D706" s="14">
        <f>($C$23+$C$25)/'Screening Tables'!$E$34*C706</f>
        <v>1.0579670000000001</v>
      </c>
      <c r="E706" s="14">
        <f>($C$27+$C$29)/'Screening Tables'!$E$34*C706</f>
        <v>27.210719999999998</v>
      </c>
    </row>
    <row r="707" spans="3:5" x14ac:dyDescent="0.25">
      <c r="C707" s="14">
        <f t="shared" si="12"/>
        <v>68400</v>
      </c>
      <c r="D707" s="14">
        <f>($C$23+$C$25)/'Screening Tables'!$E$34*C707</f>
        <v>1.0595160000000001</v>
      </c>
      <c r="E707" s="14">
        <f>($C$27+$C$29)/'Screening Tables'!$E$34*C707</f>
        <v>27.25056</v>
      </c>
    </row>
    <row r="708" spans="3:5" x14ac:dyDescent="0.25">
      <c r="C708" s="14">
        <f t="shared" si="12"/>
        <v>68500</v>
      </c>
      <c r="D708" s="14">
        <f>($C$23+$C$25)/'Screening Tables'!$E$34*C708</f>
        <v>1.0610650000000001</v>
      </c>
      <c r="E708" s="14">
        <f>($C$27+$C$29)/'Screening Tables'!$E$34*C708</f>
        <v>27.290399999999998</v>
      </c>
    </row>
    <row r="709" spans="3:5" x14ac:dyDescent="0.25">
      <c r="C709" s="14">
        <f t="shared" ref="C709:C772" si="13">C708+100</f>
        <v>68600</v>
      </c>
      <c r="D709" s="14">
        <f>($C$23+$C$25)/'Screening Tables'!$E$34*C709</f>
        <v>1.0626140000000002</v>
      </c>
      <c r="E709" s="14">
        <f>($C$27+$C$29)/'Screening Tables'!$E$34*C709</f>
        <v>27.33024</v>
      </c>
    </row>
    <row r="710" spans="3:5" x14ac:dyDescent="0.25">
      <c r="C710" s="14">
        <f t="shared" si="13"/>
        <v>68700</v>
      </c>
      <c r="D710" s="14">
        <f>($C$23+$C$25)/'Screening Tables'!$E$34*C710</f>
        <v>1.0641630000000002</v>
      </c>
      <c r="E710" s="14">
        <f>($C$27+$C$29)/'Screening Tables'!$E$34*C710</f>
        <v>27.370079999999998</v>
      </c>
    </row>
    <row r="711" spans="3:5" x14ac:dyDescent="0.25">
      <c r="C711" s="14">
        <f t="shared" si="13"/>
        <v>68800</v>
      </c>
      <c r="D711" s="14">
        <f>($C$23+$C$25)/'Screening Tables'!$E$34*C711</f>
        <v>1.0657120000000002</v>
      </c>
      <c r="E711" s="14">
        <f>($C$27+$C$29)/'Screening Tables'!$E$34*C711</f>
        <v>27.40992</v>
      </c>
    </row>
    <row r="712" spans="3:5" x14ac:dyDescent="0.25">
      <c r="C712" s="14">
        <f t="shared" si="13"/>
        <v>68900</v>
      </c>
      <c r="D712" s="14">
        <f>($C$23+$C$25)/'Screening Tables'!$E$34*C712</f>
        <v>1.0672610000000002</v>
      </c>
      <c r="E712" s="14">
        <f>($C$27+$C$29)/'Screening Tables'!$E$34*C712</f>
        <v>27.449759999999998</v>
      </c>
    </row>
    <row r="713" spans="3:5" x14ac:dyDescent="0.25">
      <c r="C713" s="14">
        <f t="shared" si="13"/>
        <v>69000</v>
      </c>
      <c r="D713" s="14">
        <f>($C$23+$C$25)/'Screening Tables'!$E$34*C713</f>
        <v>1.0688100000000003</v>
      </c>
      <c r="E713" s="14">
        <f>($C$27+$C$29)/'Screening Tables'!$E$34*C713</f>
        <v>27.489599999999999</v>
      </c>
    </row>
    <row r="714" spans="3:5" x14ac:dyDescent="0.25">
      <c r="C714" s="14">
        <f t="shared" si="13"/>
        <v>69100</v>
      </c>
      <c r="D714" s="14">
        <f>($C$23+$C$25)/'Screening Tables'!$E$34*C714</f>
        <v>1.0703590000000001</v>
      </c>
      <c r="E714" s="14">
        <f>($C$27+$C$29)/'Screening Tables'!$E$34*C714</f>
        <v>27.529439999999997</v>
      </c>
    </row>
    <row r="715" spans="3:5" x14ac:dyDescent="0.25">
      <c r="C715" s="14">
        <f t="shared" si="13"/>
        <v>69200</v>
      </c>
      <c r="D715" s="14">
        <f>($C$23+$C$25)/'Screening Tables'!$E$34*C715</f>
        <v>1.0719080000000001</v>
      </c>
      <c r="E715" s="14">
        <f>($C$27+$C$29)/'Screening Tables'!$E$34*C715</f>
        <v>27.569279999999999</v>
      </c>
    </row>
    <row r="716" spans="3:5" x14ac:dyDescent="0.25">
      <c r="C716" s="14">
        <f t="shared" si="13"/>
        <v>69300</v>
      </c>
      <c r="D716" s="14">
        <f>($C$23+$C$25)/'Screening Tables'!$E$34*C716</f>
        <v>1.0734570000000001</v>
      </c>
      <c r="E716" s="14">
        <f>($C$27+$C$29)/'Screening Tables'!$E$34*C716</f>
        <v>27.609119999999997</v>
      </c>
    </row>
    <row r="717" spans="3:5" x14ac:dyDescent="0.25">
      <c r="C717" s="14">
        <f t="shared" si="13"/>
        <v>69400</v>
      </c>
      <c r="D717" s="14">
        <f>($C$23+$C$25)/'Screening Tables'!$E$34*C717</f>
        <v>1.0750060000000001</v>
      </c>
      <c r="E717" s="14">
        <f>($C$27+$C$29)/'Screening Tables'!$E$34*C717</f>
        <v>27.648959999999999</v>
      </c>
    </row>
    <row r="718" spans="3:5" x14ac:dyDescent="0.25">
      <c r="C718" s="14">
        <f t="shared" si="13"/>
        <v>69500</v>
      </c>
      <c r="D718" s="14">
        <f>($C$23+$C$25)/'Screening Tables'!$E$34*C718</f>
        <v>1.0765550000000002</v>
      </c>
      <c r="E718" s="14">
        <f>($C$27+$C$29)/'Screening Tables'!$E$34*C718</f>
        <v>27.688799999999997</v>
      </c>
    </row>
    <row r="719" spans="3:5" x14ac:dyDescent="0.25">
      <c r="C719" s="14">
        <f t="shared" si="13"/>
        <v>69600</v>
      </c>
      <c r="D719" s="14">
        <f>($C$23+$C$25)/'Screening Tables'!$E$34*C719</f>
        <v>1.0781040000000002</v>
      </c>
      <c r="E719" s="14">
        <f>($C$27+$C$29)/'Screening Tables'!$E$34*C719</f>
        <v>27.728639999999999</v>
      </c>
    </row>
    <row r="720" spans="3:5" x14ac:dyDescent="0.25">
      <c r="C720" s="14">
        <f t="shared" si="13"/>
        <v>69700</v>
      </c>
      <c r="D720" s="14">
        <f>($C$23+$C$25)/'Screening Tables'!$E$34*C720</f>
        <v>1.0796530000000002</v>
      </c>
      <c r="E720" s="14">
        <f>($C$27+$C$29)/'Screening Tables'!$E$34*C720</f>
        <v>27.76848</v>
      </c>
    </row>
    <row r="721" spans="3:5" x14ac:dyDescent="0.25">
      <c r="C721" s="14">
        <f t="shared" si="13"/>
        <v>69800</v>
      </c>
      <c r="D721" s="14">
        <f>($C$23+$C$25)/'Screening Tables'!$E$34*C721</f>
        <v>1.0812020000000002</v>
      </c>
      <c r="E721" s="14">
        <f>($C$27+$C$29)/'Screening Tables'!$E$34*C721</f>
        <v>27.808319999999998</v>
      </c>
    </row>
    <row r="722" spans="3:5" x14ac:dyDescent="0.25">
      <c r="C722" s="14">
        <f t="shared" si="13"/>
        <v>69900</v>
      </c>
      <c r="D722" s="14">
        <f>($C$23+$C$25)/'Screening Tables'!$E$34*C722</f>
        <v>1.0827510000000002</v>
      </c>
      <c r="E722" s="14">
        <f>($C$27+$C$29)/'Screening Tables'!$E$34*C722</f>
        <v>27.84816</v>
      </c>
    </row>
    <row r="723" spans="3:5" x14ac:dyDescent="0.25">
      <c r="C723" s="14">
        <f t="shared" si="13"/>
        <v>70000</v>
      </c>
      <c r="D723" s="14">
        <f>($C$23+$C$25)/'Screening Tables'!$E$34*C723</f>
        <v>1.0843000000000003</v>
      </c>
      <c r="E723" s="14">
        <f>($C$27+$C$29)/'Screening Tables'!$E$34*C723</f>
        <v>27.887999999999998</v>
      </c>
    </row>
    <row r="724" spans="3:5" x14ac:dyDescent="0.25">
      <c r="C724" s="14">
        <f t="shared" si="13"/>
        <v>70100</v>
      </c>
      <c r="D724" s="14">
        <f>($C$23+$C$25)/'Screening Tables'!$E$34*C724</f>
        <v>1.0858490000000001</v>
      </c>
      <c r="E724" s="14">
        <f>($C$27+$C$29)/'Screening Tables'!$E$34*C724</f>
        <v>27.92784</v>
      </c>
    </row>
    <row r="725" spans="3:5" x14ac:dyDescent="0.25">
      <c r="C725" s="14">
        <f t="shared" si="13"/>
        <v>70200</v>
      </c>
      <c r="D725" s="14">
        <f>($C$23+$C$25)/'Screening Tables'!$E$34*C725</f>
        <v>1.0873980000000001</v>
      </c>
      <c r="E725" s="14">
        <f>($C$27+$C$29)/'Screening Tables'!$E$34*C725</f>
        <v>27.967679999999998</v>
      </c>
    </row>
    <row r="726" spans="3:5" x14ac:dyDescent="0.25">
      <c r="C726" s="14">
        <f t="shared" si="13"/>
        <v>70300</v>
      </c>
      <c r="D726" s="14">
        <f>($C$23+$C$25)/'Screening Tables'!$E$34*C726</f>
        <v>1.0889470000000001</v>
      </c>
      <c r="E726" s="14">
        <f>($C$27+$C$29)/'Screening Tables'!$E$34*C726</f>
        <v>28.00752</v>
      </c>
    </row>
    <row r="727" spans="3:5" x14ac:dyDescent="0.25">
      <c r="C727" s="14">
        <f t="shared" si="13"/>
        <v>70400</v>
      </c>
      <c r="D727" s="14">
        <f>($C$23+$C$25)/'Screening Tables'!$E$34*C727</f>
        <v>1.0904960000000001</v>
      </c>
      <c r="E727" s="14">
        <f>($C$27+$C$29)/'Screening Tables'!$E$34*C727</f>
        <v>28.047359999999998</v>
      </c>
    </row>
    <row r="728" spans="3:5" x14ac:dyDescent="0.25">
      <c r="C728" s="14">
        <f t="shared" si="13"/>
        <v>70500</v>
      </c>
      <c r="D728" s="14">
        <f>($C$23+$C$25)/'Screening Tables'!$E$34*C728</f>
        <v>1.0920450000000002</v>
      </c>
      <c r="E728" s="14">
        <f>($C$27+$C$29)/'Screening Tables'!$E$34*C728</f>
        <v>28.087199999999999</v>
      </c>
    </row>
    <row r="729" spans="3:5" x14ac:dyDescent="0.25">
      <c r="C729" s="14">
        <f t="shared" si="13"/>
        <v>70600</v>
      </c>
      <c r="D729" s="14">
        <f>($C$23+$C$25)/'Screening Tables'!$E$34*C729</f>
        <v>1.0935940000000002</v>
      </c>
      <c r="E729" s="14">
        <f>($C$27+$C$29)/'Screening Tables'!$E$34*C729</f>
        <v>28.127039999999997</v>
      </c>
    </row>
    <row r="730" spans="3:5" x14ac:dyDescent="0.25">
      <c r="C730" s="14">
        <f t="shared" si="13"/>
        <v>70700</v>
      </c>
      <c r="D730" s="14">
        <f>($C$23+$C$25)/'Screening Tables'!$E$34*C730</f>
        <v>1.0951430000000002</v>
      </c>
      <c r="E730" s="14">
        <f>($C$27+$C$29)/'Screening Tables'!$E$34*C730</f>
        <v>28.166879999999999</v>
      </c>
    </row>
    <row r="731" spans="3:5" x14ac:dyDescent="0.25">
      <c r="C731" s="14">
        <f t="shared" si="13"/>
        <v>70800</v>
      </c>
      <c r="D731" s="14">
        <f>($C$23+$C$25)/'Screening Tables'!$E$34*C731</f>
        <v>1.0966920000000002</v>
      </c>
      <c r="E731" s="14">
        <f>($C$27+$C$29)/'Screening Tables'!$E$34*C731</f>
        <v>28.206719999999997</v>
      </c>
    </row>
    <row r="732" spans="3:5" x14ac:dyDescent="0.25">
      <c r="C732" s="14">
        <f t="shared" si="13"/>
        <v>70900</v>
      </c>
      <c r="D732" s="14">
        <f>($C$23+$C$25)/'Screening Tables'!$E$34*C732</f>
        <v>1.0982410000000002</v>
      </c>
      <c r="E732" s="14">
        <f>($C$27+$C$29)/'Screening Tables'!$E$34*C732</f>
        <v>28.246559999999999</v>
      </c>
    </row>
    <row r="733" spans="3:5" x14ac:dyDescent="0.25">
      <c r="C733" s="14">
        <f t="shared" si="13"/>
        <v>71000</v>
      </c>
      <c r="D733" s="14">
        <f>($C$23+$C$25)/'Screening Tables'!$E$34*C733</f>
        <v>1.0997900000000003</v>
      </c>
      <c r="E733" s="14">
        <f>($C$27+$C$29)/'Screening Tables'!$E$34*C733</f>
        <v>28.286399999999997</v>
      </c>
    </row>
    <row r="734" spans="3:5" x14ac:dyDescent="0.25">
      <c r="C734" s="14">
        <f t="shared" si="13"/>
        <v>71100</v>
      </c>
      <c r="D734" s="14">
        <f>($C$23+$C$25)/'Screening Tables'!$E$34*C734</f>
        <v>1.1013390000000001</v>
      </c>
      <c r="E734" s="14">
        <f>($C$27+$C$29)/'Screening Tables'!$E$34*C734</f>
        <v>28.326239999999999</v>
      </c>
    </row>
    <row r="735" spans="3:5" x14ac:dyDescent="0.25">
      <c r="C735" s="14">
        <f t="shared" si="13"/>
        <v>71200</v>
      </c>
      <c r="D735" s="14">
        <f>($C$23+$C$25)/'Screening Tables'!$E$34*C735</f>
        <v>1.1028880000000001</v>
      </c>
      <c r="E735" s="14">
        <f>($C$27+$C$29)/'Screening Tables'!$E$34*C735</f>
        <v>28.36608</v>
      </c>
    </row>
    <row r="736" spans="3:5" x14ac:dyDescent="0.25">
      <c r="C736" s="14">
        <f t="shared" si="13"/>
        <v>71300</v>
      </c>
      <c r="D736" s="14">
        <f>($C$23+$C$25)/'Screening Tables'!$E$34*C736</f>
        <v>1.1044370000000001</v>
      </c>
      <c r="E736" s="14">
        <f>($C$27+$C$29)/'Screening Tables'!$E$34*C736</f>
        <v>28.405919999999998</v>
      </c>
    </row>
    <row r="737" spans="3:5" x14ac:dyDescent="0.25">
      <c r="C737" s="14">
        <f t="shared" si="13"/>
        <v>71400</v>
      </c>
      <c r="D737" s="14">
        <f>($C$23+$C$25)/'Screening Tables'!$E$34*C737</f>
        <v>1.1059860000000001</v>
      </c>
      <c r="E737" s="14">
        <f>($C$27+$C$29)/'Screening Tables'!$E$34*C737</f>
        <v>28.44576</v>
      </c>
    </row>
    <row r="738" spans="3:5" x14ac:dyDescent="0.25">
      <c r="C738" s="14">
        <f t="shared" si="13"/>
        <v>71500</v>
      </c>
      <c r="D738" s="14">
        <f>($C$23+$C$25)/'Screening Tables'!$E$34*C738</f>
        <v>1.1075350000000002</v>
      </c>
      <c r="E738" s="14">
        <f>($C$27+$C$29)/'Screening Tables'!$E$34*C738</f>
        <v>28.485599999999998</v>
      </c>
    </row>
    <row r="739" spans="3:5" x14ac:dyDescent="0.25">
      <c r="C739" s="14">
        <f t="shared" si="13"/>
        <v>71600</v>
      </c>
      <c r="D739" s="14">
        <f>($C$23+$C$25)/'Screening Tables'!$E$34*C739</f>
        <v>1.1090840000000002</v>
      </c>
      <c r="E739" s="14">
        <f>($C$27+$C$29)/'Screening Tables'!$E$34*C739</f>
        <v>28.52544</v>
      </c>
    </row>
    <row r="740" spans="3:5" x14ac:dyDescent="0.25">
      <c r="C740" s="14">
        <f t="shared" si="13"/>
        <v>71700</v>
      </c>
      <c r="D740" s="14">
        <f>($C$23+$C$25)/'Screening Tables'!$E$34*C740</f>
        <v>1.1106330000000002</v>
      </c>
      <c r="E740" s="14">
        <f>($C$27+$C$29)/'Screening Tables'!$E$34*C740</f>
        <v>28.565279999999998</v>
      </c>
    </row>
    <row r="741" spans="3:5" x14ac:dyDescent="0.25">
      <c r="C741" s="14">
        <f t="shared" si="13"/>
        <v>71800</v>
      </c>
      <c r="D741" s="14">
        <f>($C$23+$C$25)/'Screening Tables'!$E$34*C741</f>
        <v>1.1121820000000002</v>
      </c>
      <c r="E741" s="14">
        <f>($C$27+$C$29)/'Screening Tables'!$E$34*C741</f>
        <v>28.605119999999999</v>
      </c>
    </row>
    <row r="742" spans="3:5" x14ac:dyDescent="0.25">
      <c r="C742" s="14">
        <f t="shared" si="13"/>
        <v>71900</v>
      </c>
      <c r="D742" s="14">
        <f>($C$23+$C$25)/'Screening Tables'!$E$34*C742</f>
        <v>1.1137310000000002</v>
      </c>
      <c r="E742" s="14">
        <f>($C$27+$C$29)/'Screening Tables'!$E$34*C742</f>
        <v>28.644959999999998</v>
      </c>
    </row>
    <row r="743" spans="3:5" x14ac:dyDescent="0.25">
      <c r="C743" s="14">
        <f t="shared" si="13"/>
        <v>72000</v>
      </c>
      <c r="D743" s="14">
        <f>($C$23+$C$25)/'Screening Tables'!$E$34*C743</f>
        <v>1.1152800000000003</v>
      </c>
      <c r="E743" s="14">
        <f>($C$27+$C$29)/'Screening Tables'!$E$34*C743</f>
        <v>28.684799999999999</v>
      </c>
    </row>
    <row r="744" spans="3:5" x14ac:dyDescent="0.25">
      <c r="C744" s="14">
        <f t="shared" si="13"/>
        <v>72100</v>
      </c>
      <c r="D744" s="14">
        <f>($C$23+$C$25)/'Screening Tables'!$E$34*C744</f>
        <v>1.1168290000000001</v>
      </c>
      <c r="E744" s="14">
        <f>($C$27+$C$29)/'Screening Tables'!$E$34*C744</f>
        <v>28.724639999999997</v>
      </c>
    </row>
    <row r="745" spans="3:5" x14ac:dyDescent="0.25">
      <c r="C745" s="14">
        <f t="shared" si="13"/>
        <v>72200</v>
      </c>
      <c r="D745" s="14">
        <f>($C$23+$C$25)/'Screening Tables'!$E$34*C745</f>
        <v>1.1183780000000001</v>
      </c>
      <c r="E745" s="14">
        <f>($C$27+$C$29)/'Screening Tables'!$E$34*C745</f>
        <v>28.764479999999999</v>
      </c>
    </row>
    <row r="746" spans="3:5" x14ac:dyDescent="0.25">
      <c r="C746" s="14">
        <f t="shared" si="13"/>
        <v>72300</v>
      </c>
      <c r="D746" s="14">
        <f>($C$23+$C$25)/'Screening Tables'!$E$34*C746</f>
        <v>1.1199270000000001</v>
      </c>
      <c r="E746" s="14">
        <f>($C$27+$C$29)/'Screening Tables'!$E$34*C746</f>
        <v>28.804319999999997</v>
      </c>
    </row>
    <row r="747" spans="3:5" x14ac:dyDescent="0.25">
      <c r="C747" s="14">
        <f t="shared" si="13"/>
        <v>72400</v>
      </c>
      <c r="D747" s="14">
        <f>($C$23+$C$25)/'Screening Tables'!$E$34*C747</f>
        <v>1.1214760000000001</v>
      </c>
      <c r="E747" s="14">
        <f>($C$27+$C$29)/'Screening Tables'!$E$34*C747</f>
        <v>28.844159999999999</v>
      </c>
    </row>
    <row r="748" spans="3:5" x14ac:dyDescent="0.25">
      <c r="C748" s="14">
        <f t="shared" si="13"/>
        <v>72500</v>
      </c>
      <c r="D748" s="14">
        <f>($C$23+$C$25)/'Screening Tables'!$E$34*C748</f>
        <v>1.1230250000000002</v>
      </c>
      <c r="E748" s="14">
        <f>($C$27+$C$29)/'Screening Tables'!$E$34*C748</f>
        <v>28.884</v>
      </c>
    </row>
    <row r="749" spans="3:5" x14ac:dyDescent="0.25">
      <c r="C749" s="14">
        <f t="shared" si="13"/>
        <v>72600</v>
      </c>
      <c r="D749" s="14">
        <f>($C$23+$C$25)/'Screening Tables'!$E$34*C749</f>
        <v>1.1245740000000002</v>
      </c>
      <c r="E749" s="14">
        <f>($C$27+$C$29)/'Screening Tables'!$E$34*C749</f>
        <v>28.923839999999998</v>
      </c>
    </row>
    <row r="750" spans="3:5" x14ac:dyDescent="0.25">
      <c r="C750" s="14">
        <f t="shared" si="13"/>
        <v>72700</v>
      </c>
      <c r="D750" s="14">
        <f>($C$23+$C$25)/'Screening Tables'!$E$34*C750</f>
        <v>1.1261230000000002</v>
      </c>
      <c r="E750" s="14">
        <f>($C$27+$C$29)/'Screening Tables'!$E$34*C750</f>
        <v>28.96368</v>
      </c>
    </row>
    <row r="751" spans="3:5" x14ac:dyDescent="0.25">
      <c r="C751" s="14">
        <f t="shared" si="13"/>
        <v>72800</v>
      </c>
      <c r="D751" s="14">
        <f>($C$23+$C$25)/'Screening Tables'!$E$34*C751</f>
        <v>1.1276720000000002</v>
      </c>
      <c r="E751" s="14">
        <f>($C$27+$C$29)/'Screening Tables'!$E$34*C751</f>
        <v>29.003519999999998</v>
      </c>
    </row>
    <row r="752" spans="3:5" x14ac:dyDescent="0.25">
      <c r="C752" s="14">
        <f t="shared" si="13"/>
        <v>72900</v>
      </c>
      <c r="D752" s="14">
        <f>($C$23+$C$25)/'Screening Tables'!$E$34*C752</f>
        <v>1.1292210000000003</v>
      </c>
      <c r="E752" s="14">
        <f>($C$27+$C$29)/'Screening Tables'!$E$34*C752</f>
        <v>29.04336</v>
      </c>
    </row>
    <row r="753" spans="3:5" x14ac:dyDescent="0.25">
      <c r="C753" s="14">
        <f t="shared" si="13"/>
        <v>73000</v>
      </c>
      <c r="D753" s="14">
        <f>($C$23+$C$25)/'Screening Tables'!$E$34*C753</f>
        <v>1.1307700000000003</v>
      </c>
      <c r="E753" s="14">
        <f>($C$27+$C$29)/'Screening Tables'!$E$34*C753</f>
        <v>29.083199999999998</v>
      </c>
    </row>
    <row r="754" spans="3:5" x14ac:dyDescent="0.25">
      <c r="C754" s="14">
        <f t="shared" si="13"/>
        <v>73100</v>
      </c>
      <c r="D754" s="14">
        <f>($C$23+$C$25)/'Screening Tables'!$E$34*C754</f>
        <v>1.1323190000000001</v>
      </c>
      <c r="E754" s="14">
        <f>($C$27+$C$29)/'Screening Tables'!$E$34*C754</f>
        <v>29.12304</v>
      </c>
    </row>
    <row r="755" spans="3:5" x14ac:dyDescent="0.25">
      <c r="C755" s="14">
        <f t="shared" si="13"/>
        <v>73200</v>
      </c>
      <c r="D755" s="14">
        <f>($C$23+$C$25)/'Screening Tables'!$E$34*C755</f>
        <v>1.1338680000000001</v>
      </c>
      <c r="E755" s="14">
        <f>($C$27+$C$29)/'Screening Tables'!$E$34*C755</f>
        <v>29.162879999999998</v>
      </c>
    </row>
    <row r="756" spans="3:5" x14ac:dyDescent="0.25">
      <c r="C756" s="14">
        <f t="shared" si="13"/>
        <v>73300</v>
      </c>
      <c r="D756" s="14">
        <f>($C$23+$C$25)/'Screening Tables'!$E$34*C756</f>
        <v>1.1354170000000001</v>
      </c>
      <c r="E756" s="14">
        <f>($C$27+$C$29)/'Screening Tables'!$E$34*C756</f>
        <v>29.202719999999999</v>
      </c>
    </row>
    <row r="757" spans="3:5" x14ac:dyDescent="0.25">
      <c r="C757" s="14">
        <f t="shared" si="13"/>
        <v>73400</v>
      </c>
      <c r="D757" s="14">
        <f>($C$23+$C$25)/'Screening Tables'!$E$34*C757</f>
        <v>1.1369660000000001</v>
      </c>
      <c r="E757" s="14">
        <f>($C$27+$C$29)/'Screening Tables'!$E$34*C757</f>
        <v>29.242559999999997</v>
      </c>
    </row>
    <row r="758" spans="3:5" x14ac:dyDescent="0.25">
      <c r="C758" s="14">
        <f t="shared" si="13"/>
        <v>73500</v>
      </c>
      <c r="D758" s="14">
        <f>($C$23+$C$25)/'Screening Tables'!$E$34*C758</f>
        <v>1.1385150000000002</v>
      </c>
      <c r="E758" s="14">
        <f>($C$27+$C$29)/'Screening Tables'!$E$34*C758</f>
        <v>29.282399999999999</v>
      </c>
    </row>
    <row r="759" spans="3:5" x14ac:dyDescent="0.25">
      <c r="C759" s="14">
        <f t="shared" si="13"/>
        <v>73600</v>
      </c>
      <c r="D759" s="14">
        <f>($C$23+$C$25)/'Screening Tables'!$E$34*C759</f>
        <v>1.1400640000000002</v>
      </c>
      <c r="E759" s="14">
        <f>($C$27+$C$29)/'Screening Tables'!$E$34*C759</f>
        <v>29.322239999999997</v>
      </c>
    </row>
    <row r="760" spans="3:5" x14ac:dyDescent="0.25">
      <c r="C760" s="14">
        <f t="shared" si="13"/>
        <v>73700</v>
      </c>
      <c r="D760" s="14">
        <f>($C$23+$C$25)/'Screening Tables'!$E$34*C760</f>
        <v>1.1416130000000002</v>
      </c>
      <c r="E760" s="14">
        <f>($C$27+$C$29)/'Screening Tables'!$E$34*C760</f>
        <v>29.362079999999999</v>
      </c>
    </row>
    <row r="761" spans="3:5" x14ac:dyDescent="0.25">
      <c r="C761" s="14">
        <f t="shared" si="13"/>
        <v>73800</v>
      </c>
      <c r="D761" s="14">
        <f>($C$23+$C$25)/'Screening Tables'!$E$34*C761</f>
        <v>1.1431620000000002</v>
      </c>
      <c r="E761" s="14">
        <f>($C$27+$C$29)/'Screening Tables'!$E$34*C761</f>
        <v>29.401919999999997</v>
      </c>
    </row>
    <row r="762" spans="3:5" x14ac:dyDescent="0.25">
      <c r="C762" s="14">
        <f t="shared" si="13"/>
        <v>73900</v>
      </c>
      <c r="D762" s="14">
        <f>($C$23+$C$25)/'Screening Tables'!$E$34*C762</f>
        <v>1.1447110000000003</v>
      </c>
      <c r="E762" s="14">
        <f>($C$27+$C$29)/'Screening Tables'!$E$34*C762</f>
        <v>29.441759999999999</v>
      </c>
    </row>
    <row r="763" spans="3:5" x14ac:dyDescent="0.25">
      <c r="C763" s="14">
        <f t="shared" si="13"/>
        <v>74000</v>
      </c>
      <c r="D763" s="14">
        <f>($C$23+$C$25)/'Screening Tables'!$E$34*C763</f>
        <v>1.1462600000000003</v>
      </c>
      <c r="E763" s="14">
        <f>($C$27+$C$29)/'Screening Tables'!$E$34*C763</f>
        <v>29.4816</v>
      </c>
    </row>
    <row r="764" spans="3:5" x14ac:dyDescent="0.25">
      <c r="C764" s="14">
        <f t="shared" si="13"/>
        <v>74100</v>
      </c>
      <c r="D764" s="14">
        <f>($C$23+$C$25)/'Screening Tables'!$E$34*C764</f>
        <v>1.1478090000000001</v>
      </c>
      <c r="E764" s="14">
        <f>($C$27+$C$29)/'Screening Tables'!$E$34*C764</f>
        <v>29.521439999999998</v>
      </c>
    </row>
    <row r="765" spans="3:5" x14ac:dyDescent="0.25">
      <c r="C765" s="14">
        <f t="shared" si="13"/>
        <v>74200</v>
      </c>
      <c r="D765" s="14">
        <f>($C$23+$C$25)/'Screening Tables'!$E$34*C765</f>
        <v>1.1493580000000001</v>
      </c>
      <c r="E765" s="14">
        <f>($C$27+$C$29)/'Screening Tables'!$E$34*C765</f>
        <v>29.56128</v>
      </c>
    </row>
    <row r="766" spans="3:5" x14ac:dyDescent="0.25">
      <c r="C766" s="14">
        <f t="shared" si="13"/>
        <v>74300</v>
      </c>
      <c r="D766" s="14">
        <f>($C$23+$C$25)/'Screening Tables'!$E$34*C766</f>
        <v>1.1509070000000001</v>
      </c>
      <c r="E766" s="14">
        <f>($C$27+$C$29)/'Screening Tables'!$E$34*C766</f>
        <v>29.601119999999998</v>
      </c>
    </row>
    <row r="767" spans="3:5" x14ac:dyDescent="0.25">
      <c r="C767" s="14">
        <f t="shared" si="13"/>
        <v>74400</v>
      </c>
      <c r="D767" s="14">
        <f>($C$23+$C$25)/'Screening Tables'!$E$34*C767</f>
        <v>1.1524560000000001</v>
      </c>
      <c r="E767" s="14">
        <f>($C$27+$C$29)/'Screening Tables'!$E$34*C767</f>
        <v>29.64096</v>
      </c>
    </row>
    <row r="768" spans="3:5" x14ac:dyDescent="0.25">
      <c r="C768" s="14">
        <f t="shared" si="13"/>
        <v>74500</v>
      </c>
      <c r="D768" s="14">
        <f>($C$23+$C$25)/'Screening Tables'!$E$34*C768</f>
        <v>1.1540050000000002</v>
      </c>
      <c r="E768" s="14">
        <f>($C$27+$C$29)/'Screening Tables'!$E$34*C768</f>
        <v>29.680799999999998</v>
      </c>
    </row>
    <row r="769" spans="3:5" x14ac:dyDescent="0.25">
      <c r="C769" s="14">
        <f t="shared" si="13"/>
        <v>74600</v>
      </c>
      <c r="D769" s="14">
        <f>($C$23+$C$25)/'Screening Tables'!$E$34*C769</f>
        <v>1.1555540000000002</v>
      </c>
      <c r="E769" s="14">
        <f>($C$27+$C$29)/'Screening Tables'!$E$34*C769</f>
        <v>29.72064</v>
      </c>
    </row>
    <row r="770" spans="3:5" x14ac:dyDescent="0.25">
      <c r="C770" s="14">
        <f t="shared" si="13"/>
        <v>74700</v>
      </c>
      <c r="D770" s="14">
        <f>($C$23+$C$25)/'Screening Tables'!$E$34*C770</f>
        <v>1.1571030000000002</v>
      </c>
      <c r="E770" s="14">
        <f>($C$27+$C$29)/'Screening Tables'!$E$34*C770</f>
        <v>29.760479999999998</v>
      </c>
    </row>
    <row r="771" spans="3:5" x14ac:dyDescent="0.25">
      <c r="C771" s="14">
        <f t="shared" si="13"/>
        <v>74800</v>
      </c>
      <c r="D771" s="14">
        <f>($C$23+$C$25)/'Screening Tables'!$E$34*C771</f>
        <v>1.1586520000000002</v>
      </c>
      <c r="E771" s="14">
        <f>($C$27+$C$29)/'Screening Tables'!$E$34*C771</f>
        <v>29.800319999999999</v>
      </c>
    </row>
    <row r="772" spans="3:5" x14ac:dyDescent="0.25">
      <c r="C772" s="14">
        <f t="shared" si="13"/>
        <v>74900</v>
      </c>
      <c r="D772" s="14">
        <f>($C$23+$C$25)/'Screening Tables'!$E$34*C772</f>
        <v>1.1602010000000003</v>
      </c>
      <c r="E772" s="14">
        <f>($C$27+$C$29)/'Screening Tables'!$E$34*C772</f>
        <v>29.840159999999997</v>
      </c>
    </row>
    <row r="773" spans="3:5" x14ac:dyDescent="0.25">
      <c r="C773" s="14">
        <f t="shared" ref="C773:C836" si="14">C772+100</f>
        <v>75000</v>
      </c>
      <c r="D773" s="14">
        <f>($C$23+$C$25)/'Screening Tables'!$E$34*C773</f>
        <v>1.1617500000000003</v>
      </c>
      <c r="E773" s="14">
        <f>($C$27+$C$29)/'Screening Tables'!$E$34*C773</f>
        <v>29.88</v>
      </c>
    </row>
    <row r="774" spans="3:5" x14ac:dyDescent="0.25">
      <c r="C774" s="14">
        <f t="shared" si="14"/>
        <v>75100</v>
      </c>
      <c r="D774" s="14">
        <f>($C$23+$C$25)/'Screening Tables'!$E$34*C774</f>
        <v>1.1632990000000001</v>
      </c>
      <c r="E774" s="14">
        <f>($C$27+$C$29)/'Screening Tables'!$E$34*C774</f>
        <v>29.919839999999997</v>
      </c>
    </row>
    <row r="775" spans="3:5" x14ac:dyDescent="0.25">
      <c r="C775" s="14">
        <f t="shared" si="14"/>
        <v>75200</v>
      </c>
      <c r="D775" s="14">
        <f>($C$23+$C$25)/'Screening Tables'!$E$34*C775</f>
        <v>1.1648480000000001</v>
      </c>
      <c r="E775" s="14">
        <f>($C$27+$C$29)/'Screening Tables'!$E$34*C775</f>
        <v>29.959679999999999</v>
      </c>
    </row>
    <row r="776" spans="3:5" x14ac:dyDescent="0.25">
      <c r="C776" s="14">
        <f t="shared" si="14"/>
        <v>75300</v>
      </c>
      <c r="D776" s="14">
        <f>($C$23+$C$25)/'Screening Tables'!$E$34*C776</f>
        <v>1.1663970000000001</v>
      </c>
      <c r="E776" s="14">
        <f>($C$27+$C$29)/'Screening Tables'!$E$34*C776</f>
        <v>29.999519999999997</v>
      </c>
    </row>
    <row r="777" spans="3:5" x14ac:dyDescent="0.25">
      <c r="C777" s="14">
        <f t="shared" si="14"/>
        <v>75400</v>
      </c>
      <c r="D777" s="14">
        <f>($C$23+$C$25)/'Screening Tables'!$E$34*C777</f>
        <v>1.1679460000000002</v>
      </c>
      <c r="E777" s="14">
        <f>($C$27+$C$29)/'Screening Tables'!$E$34*C777</f>
        <v>30.039359999999999</v>
      </c>
    </row>
    <row r="778" spans="3:5" x14ac:dyDescent="0.25">
      <c r="C778" s="14">
        <f t="shared" si="14"/>
        <v>75500</v>
      </c>
      <c r="D778" s="14">
        <f>($C$23+$C$25)/'Screening Tables'!$E$34*C778</f>
        <v>1.1694950000000002</v>
      </c>
      <c r="E778" s="14">
        <f>($C$27+$C$29)/'Screening Tables'!$E$34*C778</f>
        <v>30.0792</v>
      </c>
    </row>
    <row r="779" spans="3:5" x14ac:dyDescent="0.25">
      <c r="C779" s="14">
        <f t="shared" si="14"/>
        <v>75600</v>
      </c>
      <c r="D779" s="14">
        <f>($C$23+$C$25)/'Screening Tables'!$E$34*C779</f>
        <v>1.1710440000000002</v>
      </c>
      <c r="E779" s="14">
        <f>($C$27+$C$29)/'Screening Tables'!$E$34*C779</f>
        <v>30.119039999999998</v>
      </c>
    </row>
    <row r="780" spans="3:5" x14ac:dyDescent="0.25">
      <c r="C780" s="14">
        <f t="shared" si="14"/>
        <v>75700</v>
      </c>
      <c r="D780" s="14">
        <f>($C$23+$C$25)/'Screening Tables'!$E$34*C780</f>
        <v>1.1725930000000002</v>
      </c>
      <c r="E780" s="14">
        <f>($C$27+$C$29)/'Screening Tables'!$E$34*C780</f>
        <v>30.15888</v>
      </c>
    </row>
    <row r="781" spans="3:5" x14ac:dyDescent="0.25">
      <c r="C781" s="14">
        <f t="shared" si="14"/>
        <v>75800</v>
      </c>
      <c r="D781" s="14">
        <f>($C$23+$C$25)/'Screening Tables'!$E$34*C781</f>
        <v>1.1741420000000002</v>
      </c>
      <c r="E781" s="14">
        <f>($C$27+$C$29)/'Screening Tables'!$E$34*C781</f>
        <v>30.198719999999998</v>
      </c>
    </row>
    <row r="782" spans="3:5" x14ac:dyDescent="0.25">
      <c r="C782" s="14">
        <f t="shared" si="14"/>
        <v>75900</v>
      </c>
      <c r="D782" s="14">
        <f>($C$23+$C$25)/'Screening Tables'!$E$34*C782</f>
        <v>1.1756910000000003</v>
      </c>
      <c r="E782" s="14">
        <f>($C$27+$C$29)/'Screening Tables'!$E$34*C782</f>
        <v>30.23856</v>
      </c>
    </row>
    <row r="783" spans="3:5" x14ac:dyDescent="0.25">
      <c r="C783" s="14">
        <f t="shared" si="14"/>
        <v>76000</v>
      </c>
      <c r="D783" s="14">
        <f>($C$23+$C$25)/'Screening Tables'!$E$34*C783</f>
        <v>1.1772400000000003</v>
      </c>
      <c r="E783" s="14">
        <f>($C$27+$C$29)/'Screening Tables'!$E$34*C783</f>
        <v>30.278399999999998</v>
      </c>
    </row>
    <row r="784" spans="3:5" x14ac:dyDescent="0.25">
      <c r="C784" s="14">
        <f t="shared" si="14"/>
        <v>76100</v>
      </c>
      <c r="D784" s="14">
        <f>($C$23+$C$25)/'Screening Tables'!$E$34*C784</f>
        <v>1.1787890000000001</v>
      </c>
      <c r="E784" s="14">
        <f>($C$27+$C$29)/'Screening Tables'!$E$34*C784</f>
        <v>30.318239999999999</v>
      </c>
    </row>
    <row r="785" spans="3:5" x14ac:dyDescent="0.25">
      <c r="C785" s="14">
        <f t="shared" si="14"/>
        <v>76200</v>
      </c>
      <c r="D785" s="14">
        <f>($C$23+$C$25)/'Screening Tables'!$E$34*C785</f>
        <v>1.1803380000000001</v>
      </c>
      <c r="E785" s="14">
        <f>($C$27+$C$29)/'Screening Tables'!$E$34*C785</f>
        <v>30.358079999999998</v>
      </c>
    </row>
    <row r="786" spans="3:5" x14ac:dyDescent="0.25">
      <c r="C786" s="14">
        <f t="shared" si="14"/>
        <v>76300</v>
      </c>
      <c r="D786" s="14">
        <f>($C$23+$C$25)/'Screening Tables'!$E$34*C786</f>
        <v>1.1818870000000001</v>
      </c>
      <c r="E786" s="14">
        <f>($C$27+$C$29)/'Screening Tables'!$E$34*C786</f>
        <v>30.397919999999999</v>
      </c>
    </row>
    <row r="787" spans="3:5" x14ac:dyDescent="0.25">
      <c r="C787" s="14">
        <f t="shared" si="14"/>
        <v>76400</v>
      </c>
      <c r="D787" s="14">
        <f>($C$23+$C$25)/'Screening Tables'!$E$34*C787</f>
        <v>1.1834360000000002</v>
      </c>
      <c r="E787" s="14">
        <f>($C$27+$C$29)/'Screening Tables'!$E$34*C787</f>
        <v>30.437759999999997</v>
      </c>
    </row>
    <row r="788" spans="3:5" x14ac:dyDescent="0.25">
      <c r="C788" s="14">
        <f t="shared" si="14"/>
        <v>76500</v>
      </c>
      <c r="D788" s="14">
        <f>($C$23+$C$25)/'Screening Tables'!$E$34*C788</f>
        <v>1.1849850000000002</v>
      </c>
      <c r="E788" s="14">
        <f>($C$27+$C$29)/'Screening Tables'!$E$34*C788</f>
        <v>30.477599999999999</v>
      </c>
    </row>
    <row r="789" spans="3:5" x14ac:dyDescent="0.25">
      <c r="C789" s="14">
        <f t="shared" si="14"/>
        <v>76600</v>
      </c>
      <c r="D789" s="14">
        <f>($C$23+$C$25)/'Screening Tables'!$E$34*C789</f>
        <v>1.1865340000000002</v>
      </c>
      <c r="E789" s="14">
        <f>($C$27+$C$29)/'Screening Tables'!$E$34*C789</f>
        <v>30.517439999999997</v>
      </c>
    </row>
    <row r="790" spans="3:5" x14ac:dyDescent="0.25">
      <c r="C790" s="14">
        <f t="shared" si="14"/>
        <v>76700</v>
      </c>
      <c r="D790" s="14">
        <f>($C$23+$C$25)/'Screening Tables'!$E$34*C790</f>
        <v>1.1880830000000002</v>
      </c>
      <c r="E790" s="14">
        <f>($C$27+$C$29)/'Screening Tables'!$E$34*C790</f>
        <v>30.557279999999999</v>
      </c>
    </row>
    <row r="791" spans="3:5" x14ac:dyDescent="0.25">
      <c r="C791" s="14">
        <f t="shared" si="14"/>
        <v>76800</v>
      </c>
      <c r="D791" s="14">
        <f>($C$23+$C$25)/'Screening Tables'!$E$34*C791</f>
        <v>1.1896320000000002</v>
      </c>
      <c r="E791" s="14">
        <f>($C$27+$C$29)/'Screening Tables'!$E$34*C791</f>
        <v>30.597119999999997</v>
      </c>
    </row>
    <row r="792" spans="3:5" x14ac:dyDescent="0.25">
      <c r="C792" s="14">
        <f t="shared" si="14"/>
        <v>76900</v>
      </c>
      <c r="D792" s="14">
        <f>($C$23+$C$25)/'Screening Tables'!$E$34*C792</f>
        <v>1.1911810000000003</v>
      </c>
      <c r="E792" s="14">
        <f>($C$27+$C$29)/'Screening Tables'!$E$34*C792</f>
        <v>30.636959999999998</v>
      </c>
    </row>
    <row r="793" spans="3:5" x14ac:dyDescent="0.25">
      <c r="C793" s="14">
        <f t="shared" si="14"/>
        <v>77000</v>
      </c>
      <c r="D793" s="14">
        <f>($C$23+$C$25)/'Screening Tables'!$E$34*C793</f>
        <v>1.1927300000000003</v>
      </c>
      <c r="E793" s="14">
        <f>($C$27+$C$29)/'Screening Tables'!$E$34*C793</f>
        <v>30.6768</v>
      </c>
    </row>
    <row r="794" spans="3:5" x14ac:dyDescent="0.25">
      <c r="C794" s="14">
        <f t="shared" si="14"/>
        <v>77100</v>
      </c>
      <c r="D794" s="14">
        <f>($C$23+$C$25)/'Screening Tables'!$E$34*C794</f>
        <v>1.1942790000000001</v>
      </c>
      <c r="E794" s="14">
        <f>($C$27+$C$29)/'Screening Tables'!$E$34*C794</f>
        <v>30.716639999999998</v>
      </c>
    </row>
    <row r="795" spans="3:5" x14ac:dyDescent="0.25">
      <c r="C795" s="14">
        <f t="shared" si="14"/>
        <v>77200</v>
      </c>
      <c r="D795" s="14">
        <f>($C$23+$C$25)/'Screening Tables'!$E$34*C795</f>
        <v>1.1958280000000001</v>
      </c>
      <c r="E795" s="14">
        <f>($C$27+$C$29)/'Screening Tables'!$E$34*C795</f>
        <v>30.75648</v>
      </c>
    </row>
    <row r="796" spans="3:5" x14ac:dyDescent="0.25">
      <c r="C796" s="14">
        <f t="shared" si="14"/>
        <v>77300</v>
      </c>
      <c r="D796" s="14">
        <f>($C$23+$C$25)/'Screening Tables'!$E$34*C796</f>
        <v>1.1973770000000001</v>
      </c>
      <c r="E796" s="14">
        <f>($C$27+$C$29)/'Screening Tables'!$E$34*C796</f>
        <v>30.796319999999998</v>
      </c>
    </row>
    <row r="797" spans="3:5" x14ac:dyDescent="0.25">
      <c r="C797" s="14">
        <f t="shared" si="14"/>
        <v>77400</v>
      </c>
      <c r="D797" s="14">
        <f>($C$23+$C$25)/'Screening Tables'!$E$34*C797</f>
        <v>1.1989260000000002</v>
      </c>
      <c r="E797" s="14">
        <f>($C$27+$C$29)/'Screening Tables'!$E$34*C797</f>
        <v>30.83616</v>
      </c>
    </row>
    <row r="798" spans="3:5" x14ac:dyDescent="0.25">
      <c r="C798" s="14">
        <f t="shared" si="14"/>
        <v>77500</v>
      </c>
      <c r="D798" s="14">
        <f>($C$23+$C$25)/'Screening Tables'!$E$34*C798</f>
        <v>1.2004750000000002</v>
      </c>
      <c r="E798" s="14">
        <f>($C$27+$C$29)/'Screening Tables'!$E$34*C798</f>
        <v>30.875999999999998</v>
      </c>
    </row>
    <row r="799" spans="3:5" x14ac:dyDescent="0.25">
      <c r="C799" s="14">
        <f t="shared" si="14"/>
        <v>77600</v>
      </c>
      <c r="D799" s="14">
        <f>($C$23+$C$25)/'Screening Tables'!$E$34*C799</f>
        <v>1.2020240000000002</v>
      </c>
      <c r="E799" s="14">
        <f>($C$27+$C$29)/'Screening Tables'!$E$34*C799</f>
        <v>30.915839999999999</v>
      </c>
    </row>
    <row r="800" spans="3:5" x14ac:dyDescent="0.25">
      <c r="C800" s="14">
        <f t="shared" si="14"/>
        <v>77700</v>
      </c>
      <c r="D800" s="14">
        <f>($C$23+$C$25)/'Screening Tables'!$E$34*C800</f>
        <v>1.2035730000000002</v>
      </c>
      <c r="E800" s="14">
        <f>($C$27+$C$29)/'Screening Tables'!$E$34*C800</f>
        <v>30.955679999999997</v>
      </c>
    </row>
    <row r="801" spans="3:5" x14ac:dyDescent="0.25">
      <c r="C801" s="14">
        <f t="shared" si="14"/>
        <v>77800</v>
      </c>
      <c r="D801" s="14">
        <f>($C$23+$C$25)/'Screening Tables'!$E$34*C801</f>
        <v>1.2051220000000002</v>
      </c>
      <c r="E801" s="14">
        <f>($C$27+$C$29)/'Screening Tables'!$E$34*C801</f>
        <v>30.995519999999999</v>
      </c>
    </row>
    <row r="802" spans="3:5" x14ac:dyDescent="0.25">
      <c r="C802" s="14">
        <f t="shared" si="14"/>
        <v>77900</v>
      </c>
      <c r="D802" s="14">
        <f>($C$23+$C$25)/'Screening Tables'!$E$34*C802</f>
        <v>1.2066710000000003</v>
      </c>
      <c r="E802" s="14">
        <f>($C$27+$C$29)/'Screening Tables'!$E$34*C802</f>
        <v>31.035359999999997</v>
      </c>
    </row>
    <row r="803" spans="3:5" x14ac:dyDescent="0.25">
      <c r="C803" s="14">
        <f t="shared" si="14"/>
        <v>78000</v>
      </c>
      <c r="D803" s="14">
        <f>($C$23+$C$25)/'Screening Tables'!$E$34*C803</f>
        <v>1.2082200000000003</v>
      </c>
      <c r="E803" s="14">
        <f>($C$27+$C$29)/'Screening Tables'!$E$34*C803</f>
        <v>31.075199999999999</v>
      </c>
    </row>
    <row r="804" spans="3:5" x14ac:dyDescent="0.25">
      <c r="C804" s="14">
        <f t="shared" si="14"/>
        <v>78100</v>
      </c>
      <c r="D804" s="14">
        <f>($C$23+$C$25)/'Screening Tables'!$E$34*C804</f>
        <v>1.2097690000000001</v>
      </c>
      <c r="E804" s="14">
        <f>($C$27+$C$29)/'Screening Tables'!$E$34*C804</f>
        <v>31.115039999999997</v>
      </c>
    </row>
    <row r="805" spans="3:5" x14ac:dyDescent="0.25">
      <c r="C805" s="14">
        <f t="shared" si="14"/>
        <v>78200</v>
      </c>
      <c r="D805" s="14">
        <f>($C$23+$C$25)/'Screening Tables'!$E$34*C805</f>
        <v>1.2113180000000001</v>
      </c>
      <c r="E805" s="14">
        <f>($C$27+$C$29)/'Screening Tables'!$E$34*C805</f>
        <v>31.154879999999999</v>
      </c>
    </row>
    <row r="806" spans="3:5" x14ac:dyDescent="0.25">
      <c r="C806" s="14">
        <f t="shared" si="14"/>
        <v>78300</v>
      </c>
      <c r="D806" s="14">
        <f>($C$23+$C$25)/'Screening Tables'!$E$34*C806</f>
        <v>1.2128670000000001</v>
      </c>
      <c r="E806" s="14">
        <f>($C$27+$C$29)/'Screening Tables'!$E$34*C806</f>
        <v>31.19472</v>
      </c>
    </row>
    <row r="807" spans="3:5" x14ac:dyDescent="0.25">
      <c r="C807" s="14">
        <f t="shared" si="14"/>
        <v>78400</v>
      </c>
      <c r="D807" s="14">
        <f>($C$23+$C$25)/'Screening Tables'!$E$34*C807</f>
        <v>1.2144160000000002</v>
      </c>
      <c r="E807" s="14">
        <f>($C$27+$C$29)/'Screening Tables'!$E$34*C807</f>
        <v>31.234559999999998</v>
      </c>
    </row>
    <row r="808" spans="3:5" x14ac:dyDescent="0.25">
      <c r="C808" s="14">
        <f t="shared" si="14"/>
        <v>78500</v>
      </c>
      <c r="D808" s="14">
        <f>($C$23+$C$25)/'Screening Tables'!$E$34*C808</f>
        <v>1.2159650000000002</v>
      </c>
      <c r="E808" s="14">
        <f>($C$27+$C$29)/'Screening Tables'!$E$34*C808</f>
        <v>31.2744</v>
      </c>
    </row>
    <row r="809" spans="3:5" x14ac:dyDescent="0.25">
      <c r="C809" s="14">
        <f t="shared" si="14"/>
        <v>78600</v>
      </c>
      <c r="D809" s="14">
        <f>($C$23+$C$25)/'Screening Tables'!$E$34*C809</f>
        <v>1.2175140000000002</v>
      </c>
      <c r="E809" s="14">
        <f>($C$27+$C$29)/'Screening Tables'!$E$34*C809</f>
        <v>31.314239999999998</v>
      </c>
    </row>
    <row r="810" spans="3:5" x14ac:dyDescent="0.25">
      <c r="C810" s="14">
        <f t="shared" si="14"/>
        <v>78700</v>
      </c>
      <c r="D810" s="14">
        <f>($C$23+$C$25)/'Screening Tables'!$E$34*C810</f>
        <v>1.2190630000000002</v>
      </c>
      <c r="E810" s="14">
        <f>($C$27+$C$29)/'Screening Tables'!$E$34*C810</f>
        <v>31.35408</v>
      </c>
    </row>
    <row r="811" spans="3:5" x14ac:dyDescent="0.25">
      <c r="C811" s="14">
        <f t="shared" si="14"/>
        <v>78800</v>
      </c>
      <c r="D811" s="14">
        <f>($C$23+$C$25)/'Screening Tables'!$E$34*C811</f>
        <v>1.2206120000000003</v>
      </c>
      <c r="E811" s="14">
        <f>($C$27+$C$29)/'Screening Tables'!$E$34*C811</f>
        <v>31.393919999999998</v>
      </c>
    </row>
    <row r="812" spans="3:5" x14ac:dyDescent="0.25">
      <c r="C812" s="14">
        <f t="shared" si="14"/>
        <v>78900</v>
      </c>
      <c r="D812" s="14">
        <f>($C$23+$C$25)/'Screening Tables'!$E$34*C812</f>
        <v>1.2221610000000003</v>
      </c>
      <c r="E812" s="14">
        <f>($C$27+$C$29)/'Screening Tables'!$E$34*C812</f>
        <v>31.433759999999999</v>
      </c>
    </row>
    <row r="813" spans="3:5" x14ac:dyDescent="0.25">
      <c r="C813" s="14">
        <f t="shared" si="14"/>
        <v>79000</v>
      </c>
      <c r="D813" s="14">
        <f>($C$23+$C$25)/'Screening Tables'!$E$34*C813</f>
        <v>1.2237100000000003</v>
      </c>
      <c r="E813" s="14">
        <f>($C$27+$C$29)/'Screening Tables'!$E$34*C813</f>
        <v>31.473599999999998</v>
      </c>
    </row>
    <row r="814" spans="3:5" x14ac:dyDescent="0.25">
      <c r="C814" s="14">
        <f t="shared" si="14"/>
        <v>79100</v>
      </c>
      <c r="D814" s="14">
        <f>($C$23+$C$25)/'Screening Tables'!$E$34*C814</f>
        <v>1.2252590000000001</v>
      </c>
      <c r="E814" s="14">
        <f>($C$27+$C$29)/'Screening Tables'!$E$34*C814</f>
        <v>31.513439999999999</v>
      </c>
    </row>
    <row r="815" spans="3:5" x14ac:dyDescent="0.25">
      <c r="C815" s="14">
        <f t="shared" si="14"/>
        <v>79200</v>
      </c>
      <c r="D815" s="14">
        <f>($C$23+$C$25)/'Screening Tables'!$E$34*C815</f>
        <v>1.2268080000000001</v>
      </c>
      <c r="E815" s="14">
        <f>($C$27+$C$29)/'Screening Tables'!$E$34*C815</f>
        <v>31.553279999999997</v>
      </c>
    </row>
    <row r="816" spans="3:5" x14ac:dyDescent="0.25">
      <c r="C816" s="14">
        <f t="shared" si="14"/>
        <v>79300</v>
      </c>
      <c r="D816" s="14">
        <f>($C$23+$C$25)/'Screening Tables'!$E$34*C816</f>
        <v>1.2283570000000001</v>
      </c>
      <c r="E816" s="14">
        <f>($C$27+$C$29)/'Screening Tables'!$E$34*C816</f>
        <v>31.593119999999999</v>
      </c>
    </row>
    <row r="817" spans="3:5" x14ac:dyDescent="0.25">
      <c r="C817" s="14">
        <f t="shared" si="14"/>
        <v>79400</v>
      </c>
      <c r="D817" s="14">
        <f>($C$23+$C$25)/'Screening Tables'!$E$34*C817</f>
        <v>1.2299060000000002</v>
      </c>
      <c r="E817" s="14">
        <f>($C$27+$C$29)/'Screening Tables'!$E$34*C817</f>
        <v>31.632959999999997</v>
      </c>
    </row>
    <row r="818" spans="3:5" x14ac:dyDescent="0.25">
      <c r="C818" s="14">
        <f t="shared" si="14"/>
        <v>79500</v>
      </c>
      <c r="D818" s="14">
        <f>($C$23+$C$25)/'Screening Tables'!$E$34*C818</f>
        <v>1.2314550000000002</v>
      </c>
      <c r="E818" s="14">
        <f>($C$27+$C$29)/'Screening Tables'!$E$34*C818</f>
        <v>31.672799999999999</v>
      </c>
    </row>
    <row r="819" spans="3:5" x14ac:dyDescent="0.25">
      <c r="C819" s="14">
        <f t="shared" si="14"/>
        <v>79600</v>
      </c>
      <c r="D819" s="14">
        <f>($C$23+$C$25)/'Screening Tables'!$E$34*C819</f>
        <v>1.2330040000000002</v>
      </c>
      <c r="E819" s="14">
        <f>($C$27+$C$29)/'Screening Tables'!$E$34*C819</f>
        <v>31.712639999999997</v>
      </c>
    </row>
    <row r="820" spans="3:5" x14ac:dyDescent="0.25">
      <c r="C820" s="14">
        <f t="shared" si="14"/>
        <v>79700</v>
      </c>
      <c r="D820" s="14">
        <f>($C$23+$C$25)/'Screening Tables'!$E$34*C820</f>
        <v>1.2345530000000002</v>
      </c>
      <c r="E820" s="14">
        <f>($C$27+$C$29)/'Screening Tables'!$E$34*C820</f>
        <v>31.752479999999998</v>
      </c>
    </row>
    <row r="821" spans="3:5" x14ac:dyDescent="0.25">
      <c r="C821" s="14">
        <f t="shared" si="14"/>
        <v>79800</v>
      </c>
      <c r="D821" s="14">
        <f>($C$23+$C$25)/'Screening Tables'!$E$34*C821</f>
        <v>1.2361020000000003</v>
      </c>
      <c r="E821" s="14">
        <f>($C$27+$C$29)/'Screening Tables'!$E$34*C821</f>
        <v>31.79232</v>
      </c>
    </row>
    <row r="822" spans="3:5" x14ac:dyDescent="0.25">
      <c r="C822" s="14">
        <f t="shared" si="14"/>
        <v>79900</v>
      </c>
      <c r="D822" s="14">
        <f>($C$23+$C$25)/'Screening Tables'!$E$34*C822</f>
        <v>1.2376510000000003</v>
      </c>
      <c r="E822" s="14">
        <f>($C$27+$C$29)/'Screening Tables'!$E$34*C822</f>
        <v>31.832159999999998</v>
      </c>
    </row>
    <row r="823" spans="3:5" x14ac:dyDescent="0.25">
      <c r="C823" s="14">
        <f t="shared" si="14"/>
        <v>80000</v>
      </c>
      <c r="D823" s="14">
        <f>($C$23+$C$25)/'Screening Tables'!$E$34*C823</f>
        <v>1.2392000000000003</v>
      </c>
      <c r="E823" s="14">
        <f>($C$27+$C$29)/'Screening Tables'!$E$34*C823</f>
        <v>31.872</v>
      </c>
    </row>
    <row r="824" spans="3:5" x14ac:dyDescent="0.25">
      <c r="C824" s="14">
        <f t="shared" si="14"/>
        <v>80100</v>
      </c>
      <c r="D824" s="14">
        <f>($C$23+$C$25)/'Screening Tables'!$E$34*C824</f>
        <v>1.2407490000000001</v>
      </c>
      <c r="E824" s="14">
        <f>($C$27+$C$29)/'Screening Tables'!$E$34*C824</f>
        <v>31.911839999999998</v>
      </c>
    </row>
    <row r="825" spans="3:5" x14ac:dyDescent="0.25">
      <c r="C825" s="14">
        <f t="shared" si="14"/>
        <v>80200</v>
      </c>
      <c r="D825" s="14">
        <f>($C$23+$C$25)/'Screening Tables'!$E$34*C825</f>
        <v>1.2422980000000001</v>
      </c>
      <c r="E825" s="14">
        <f>($C$27+$C$29)/'Screening Tables'!$E$34*C825</f>
        <v>31.95168</v>
      </c>
    </row>
    <row r="826" spans="3:5" x14ac:dyDescent="0.25">
      <c r="C826" s="14">
        <f t="shared" si="14"/>
        <v>80300</v>
      </c>
      <c r="D826" s="14">
        <f>($C$23+$C$25)/'Screening Tables'!$E$34*C826</f>
        <v>1.2438470000000001</v>
      </c>
      <c r="E826" s="14">
        <f>($C$27+$C$29)/'Screening Tables'!$E$34*C826</f>
        <v>31.991519999999998</v>
      </c>
    </row>
    <row r="827" spans="3:5" x14ac:dyDescent="0.25">
      <c r="C827" s="14">
        <f t="shared" si="14"/>
        <v>80400</v>
      </c>
      <c r="D827" s="14">
        <f>($C$23+$C$25)/'Screening Tables'!$E$34*C827</f>
        <v>1.2453960000000002</v>
      </c>
      <c r="E827" s="14">
        <f>($C$27+$C$29)/'Screening Tables'!$E$34*C827</f>
        <v>32.031359999999999</v>
      </c>
    </row>
    <row r="828" spans="3:5" x14ac:dyDescent="0.25">
      <c r="C828" s="14">
        <f t="shared" si="14"/>
        <v>80500</v>
      </c>
      <c r="D828" s="14">
        <f>($C$23+$C$25)/'Screening Tables'!$E$34*C828</f>
        <v>1.2469450000000002</v>
      </c>
      <c r="E828" s="14">
        <f>($C$27+$C$29)/'Screening Tables'!$E$34*C828</f>
        <v>32.071199999999997</v>
      </c>
    </row>
    <row r="829" spans="3:5" x14ac:dyDescent="0.25">
      <c r="C829" s="14">
        <f t="shared" si="14"/>
        <v>80600</v>
      </c>
      <c r="D829" s="14">
        <f>($C$23+$C$25)/'Screening Tables'!$E$34*C829</f>
        <v>1.2484940000000002</v>
      </c>
      <c r="E829" s="14">
        <f>($C$27+$C$29)/'Screening Tables'!$E$34*C829</f>
        <v>32.111039999999996</v>
      </c>
    </row>
    <row r="830" spans="3:5" x14ac:dyDescent="0.25">
      <c r="C830" s="14">
        <f t="shared" si="14"/>
        <v>80700</v>
      </c>
      <c r="D830" s="14">
        <f>($C$23+$C$25)/'Screening Tables'!$E$34*C830</f>
        <v>1.2500430000000002</v>
      </c>
      <c r="E830" s="14">
        <f>($C$27+$C$29)/'Screening Tables'!$E$34*C830</f>
        <v>32.150880000000001</v>
      </c>
    </row>
    <row r="831" spans="3:5" x14ac:dyDescent="0.25">
      <c r="C831" s="14">
        <f t="shared" si="14"/>
        <v>80800</v>
      </c>
      <c r="D831" s="14">
        <f>($C$23+$C$25)/'Screening Tables'!$E$34*C831</f>
        <v>1.2515920000000003</v>
      </c>
      <c r="E831" s="14">
        <f>($C$27+$C$29)/'Screening Tables'!$E$34*C831</f>
        <v>32.190719999999999</v>
      </c>
    </row>
    <row r="832" spans="3:5" x14ac:dyDescent="0.25">
      <c r="C832" s="14">
        <f t="shared" si="14"/>
        <v>80900</v>
      </c>
      <c r="D832" s="14">
        <f>($C$23+$C$25)/'Screening Tables'!$E$34*C832</f>
        <v>1.2531410000000003</v>
      </c>
      <c r="E832" s="14">
        <f>($C$27+$C$29)/'Screening Tables'!$E$34*C832</f>
        <v>32.230559999999997</v>
      </c>
    </row>
    <row r="833" spans="3:5" x14ac:dyDescent="0.25">
      <c r="C833" s="14">
        <f t="shared" si="14"/>
        <v>81000</v>
      </c>
      <c r="D833" s="14">
        <f>($C$23+$C$25)/'Screening Tables'!$E$34*C833</f>
        <v>1.2546900000000003</v>
      </c>
      <c r="E833" s="14">
        <f>($C$27+$C$29)/'Screening Tables'!$E$34*C833</f>
        <v>32.270399999999995</v>
      </c>
    </row>
    <row r="834" spans="3:5" x14ac:dyDescent="0.25">
      <c r="C834" s="14">
        <f t="shared" si="14"/>
        <v>81100</v>
      </c>
      <c r="D834" s="14">
        <f>($C$23+$C$25)/'Screening Tables'!$E$34*C834</f>
        <v>1.2562390000000001</v>
      </c>
      <c r="E834" s="14">
        <f>($C$27+$C$29)/'Screening Tables'!$E$34*C834</f>
        <v>32.31024</v>
      </c>
    </row>
    <row r="835" spans="3:5" x14ac:dyDescent="0.25">
      <c r="C835" s="14">
        <f t="shared" si="14"/>
        <v>81200</v>
      </c>
      <c r="D835" s="14">
        <f>($C$23+$C$25)/'Screening Tables'!$E$34*C835</f>
        <v>1.2577880000000001</v>
      </c>
      <c r="E835" s="14">
        <f>($C$27+$C$29)/'Screening Tables'!$E$34*C835</f>
        <v>32.350079999999998</v>
      </c>
    </row>
    <row r="836" spans="3:5" x14ac:dyDescent="0.25">
      <c r="C836" s="14">
        <f t="shared" si="14"/>
        <v>81300</v>
      </c>
      <c r="D836" s="14">
        <f>($C$23+$C$25)/'Screening Tables'!$E$34*C836</f>
        <v>1.2593370000000002</v>
      </c>
      <c r="E836" s="14">
        <f>($C$27+$C$29)/'Screening Tables'!$E$34*C836</f>
        <v>32.389919999999996</v>
      </c>
    </row>
    <row r="837" spans="3:5" x14ac:dyDescent="0.25">
      <c r="C837" s="14">
        <f t="shared" ref="C837:C900" si="15">C836+100</f>
        <v>81400</v>
      </c>
      <c r="D837" s="14">
        <f>($C$23+$C$25)/'Screening Tables'!$E$34*C837</f>
        <v>1.2608860000000002</v>
      </c>
      <c r="E837" s="14">
        <f>($C$27+$C$29)/'Screening Tables'!$E$34*C837</f>
        <v>32.429760000000002</v>
      </c>
    </row>
    <row r="838" spans="3:5" x14ac:dyDescent="0.25">
      <c r="C838" s="14">
        <f t="shared" si="15"/>
        <v>81500</v>
      </c>
      <c r="D838" s="14">
        <f>($C$23+$C$25)/'Screening Tables'!$E$34*C838</f>
        <v>1.2624350000000002</v>
      </c>
      <c r="E838" s="14">
        <f>($C$27+$C$29)/'Screening Tables'!$E$34*C838</f>
        <v>32.4696</v>
      </c>
    </row>
    <row r="839" spans="3:5" x14ac:dyDescent="0.25">
      <c r="C839" s="14">
        <f t="shared" si="15"/>
        <v>81600</v>
      </c>
      <c r="D839" s="14">
        <f>($C$23+$C$25)/'Screening Tables'!$E$34*C839</f>
        <v>1.2639840000000002</v>
      </c>
      <c r="E839" s="14">
        <f>($C$27+$C$29)/'Screening Tables'!$E$34*C839</f>
        <v>32.509439999999998</v>
      </c>
    </row>
    <row r="840" spans="3:5" x14ac:dyDescent="0.25">
      <c r="C840" s="14">
        <f t="shared" si="15"/>
        <v>81700</v>
      </c>
      <c r="D840" s="14">
        <f>($C$23+$C$25)/'Screening Tables'!$E$34*C840</f>
        <v>1.2655330000000002</v>
      </c>
      <c r="E840" s="14">
        <f>($C$27+$C$29)/'Screening Tables'!$E$34*C840</f>
        <v>32.549279999999996</v>
      </c>
    </row>
    <row r="841" spans="3:5" x14ac:dyDescent="0.25">
      <c r="C841" s="14">
        <f t="shared" si="15"/>
        <v>81800</v>
      </c>
      <c r="D841" s="14">
        <f>($C$23+$C$25)/'Screening Tables'!$E$34*C841</f>
        <v>1.2670820000000003</v>
      </c>
      <c r="E841" s="14">
        <f>($C$27+$C$29)/'Screening Tables'!$E$34*C841</f>
        <v>32.589120000000001</v>
      </c>
    </row>
    <row r="842" spans="3:5" x14ac:dyDescent="0.25">
      <c r="C842" s="14">
        <f t="shared" si="15"/>
        <v>81900</v>
      </c>
      <c r="D842" s="14">
        <f>($C$23+$C$25)/'Screening Tables'!$E$34*C842</f>
        <v>1.2686310000000003</v>
      </c>
      <c r="E842" s="14">
        <f>($C$27+$C$29)/'Screening Tables'!$E$34*C842</f>
        <v>32.628959999999999</v>
      </c>
    </row>
    <row r="843" spans="3:5" x14ac:dyDescent="0.25">
      <c r="C843" s="14">
        <f t="shared" si="15"/>
        <v>82000</v>
      </c>
      <c r="D843" s="14">
        <f>($C$23+$C$25)/'Screening Tables'!$E$34*C843</f>
        <v>1.2701800000000003</v>
      </c>
      <c r="E843" s="14">
        <f>($C$27+$C$29)/'Screening Tables'!$E$34*C843</f>
        <v>32.668799999999997</v>
      </c>
    </row>
    <row r="844" spans="3:5" x14ac:dyDescent="0.25">
      <c r="C844" s="14">
        <f t="shared" si="15"/>
        <v>82100</v>
      </c>
      <c r="D844" s="14">
        <f>($C$23+$C$25)/'Screening Tables'!$E$34*C844</f>
        <v>1.2717290000000001</v>
      </c>
      <c r="E844" s="14">
        <f>($C$27+$C$29)/'Screening Tables'!$E$34*C844</f>
        <v>32.708639999999995</v>
      </c>
    </row>
    <row r="845" spans="3:5" x14ac:dyDescent="0.25">
      <c r="C845" s="14">
        <f t="shared" si="15"/>
        <v>82200</v>
      </c>
      <c r="D845" s="14">
        <f>($C$23+$C$25)/'Screening Tables'!$E$34*C845</f>
        <v>1.2732780000000001</v>
      </c>
      <c r="E845" s="14">
        <f>($C$27+$C$29)/'Screening Tables'!$E$34*C845</f>
        <v>32.748480000000001</v>
      </c>
    </row>
    <row r="846" spans="3:5" x14ac:dyDescent="0.25">
      <c r="C846" s="14">
        <f t="shared" si="15"/>
        <v>82300</v>
      </c>
      <c r="D846" s="14">
        <f>($C$23+$C$25)/'Screening Tables'!$E$34*C846</f>
        <v>1.2748270000000002</v>
      </c>
      <c r="E846" s="14">
        <f>($C$27+$C$29)/'Screening Tables'!$E$34*C846</f>
        <v>32.788319999999999</v>
      </c>
    </row>
    <row r="847" spans="3:5" x14ac:dyDescent="0.25">
      <c r="C847" s="14">
        <f t="shared" si="15"/>
        <v>82400</v>
      </c>
      <c r="D847" s="14">
        <f>($C$23+$C$25)/'Screening Tables'!$E$34*C847</f>
        <v>1.2763760000000002</v>
      </c>
      <c r="E847" s="14">
        <f>($C$27+$C$29)/'Screening Tables'!$E$34*C847</f>
        <v>32.828159999999997</v>
      </c>
    </row>
    <row r="848" spans="3:5" x14ac:dyDescent="0.25">
      <c r="C848" s="14">
        <f t="shared" si="15"/>
        <v>82500</v>
      </c>
      <c r="D848" s="14">
        <f>($C$23+$C$25)/'Screening Tables'!$E$34*C848</f>
        <v>1.2779250000000002</v>
      </c>
      <c r="E848" s="14">
        <f>($C$27+$C$29)/'Screening Tables'!$E$34*C848</f>
        <v>32.867999999999995</v>
      </c>
    </row>
    <row r="849" spans="3:5" x14ac:dyDescent="0.25">
      <c r="C849" s="14">
        <f t="shared" si="15"/>
        <v>82600</v>
      </c>
      <c r="D849" s="14">
        <f>($C$23+$C$25)/'Screening Tables'!$E$34*C849</f>
        <v>1.2794740000000002</v>
      </c>
      <c r="E849" s="14">
        <f>($C$27+$C$29)/'Screening Tables'!$E$34*C849</f>
        <v>32.90784</v>
      </c>
    </row>
    <row r="850" spans="3:5" x14ac:dyDescent="0.25">
      <c r="C850" s="14">
        <f t="shared" si="15"/>
        <v>82700</v>
      </c>
      <c r="D850" s="14">
        <f>($C$23+$C$25)/'Screening Tables'!$E$34*C850</f>
        <v>1.2810230000000002</v>
      </c>
      <c r="E850" s="14">
        <f>($C$27+$C$29)/'Screening Tables'!$E$34*C850</f>
        <v>32.947679999999998</v>
      </c>
    </row>
    <row r="851" spans="3:5" x14ac:dyDescent="0.25">
      <c r="C851" s="14">
        <f t="shared" si="15"/>
        <v>82800</v>
      </c>
      <c r="D851" s="14">
        <f>($C$23+$C$25)/'Screening Tables'!$E$34*C851</f>
        <v>1.2825720000000003</v>
      </c>
      <c r="E851" s="14">
        <f>($C$27+$C$29)/'Screening Tables'!$E$34*C851</f>
        <v>32.987519999999996</v>
      </c>
    </row>
    <row r="852" spans="3:5" x14ac:dyDescent="0.25">
      <c r="C852" s="14">
        <f t="shared" si="15"/>
        <v>82900</v>
      </c>
      <c r="D852" s="14">
        <f>($C$23+$C$25)/'Screening Tables'!$E$34*C852</f>
        <v>1.2841210000000003</v>
      </c>
      <c r="E852" s="14">
        <f>($C$27+$C$29)/'Screening Tables'!$E$34*C852</f>
        <v>33.027360000000002</v>
      </c>
    </row>
    <row r="853" spans="3:5" x14ac:dyDescent="0.25">
      <c r="C853" s="14">
        <f t="shared" si="15"/>
        <v>83000</v>
      </c>
      <c r="D853" s="14">
        <f>($C$23+$C$25)/'Screening Tables'!$E$34*C853</f>
        <v>1.2856700000000003</v>
      </c>
      <c r="E853" s="14">
        <f>($C$27+$C$29)/'Screening Tables'!$E$34*C853</f>
        <v>33.0672</v>
      </c>
    </row>
    <row r="854" spans="3:5" x14ac:dyDescent="0.25">
      <c r="C854" s="14">
        <f t="shared" si="15"/>
        <v>83100</v>
      </c>
      <c r="D854" s="14">
        <f>($C$23+$C$25)/'Screening Tables'!$E$34*C854</f>
        <v>1.2872190000000001</v>
      </c>
      <c r="E854" s="14">
        <f>($C$27+$C$29)/'Screening Tables'!$E$34*C854</f>
        <v>33.107039999999998</v>
      </c>
    </row>
    <row r="855" spans="3:5" x14ac:dyDescent="0.25">
      <c r="C855" s="14">
        <f t="shared" si="15"/>
        <v>83200</v>
      </c>
      <c r="D855" s="14">
        <f>($C$23+$C$25)/'Screening Tables'!$E$34*C855</f>
        <v>1.2887680000000001</v>
      </c>
      <c r="E855" s="14">
        <f>($C$27+$C$29)/'Screening Tables'!$E$34*C855</f>
        <v>33.146879999999996</v>
      </c>
    </row>
    <row r="856" spans="3:5" x14ac:dyDescent="0.25">
      <c r="C856" s="14">
        <f t="shared" si="15"/>
        <v>83300</v>
      </c>
      <c r="D856" s="14">
        <f>($C$23+$C$25)/'Screening Tables'!$E$34*C856</f>
        <v>1.2903170000000002</v>
      </c>
      <c r="E856" s="14">
        <f>($C$27+$C$29)/'Screening Tables'!$E$34*C856</f>
        <v>33.186720000000001</v>
      </c>
    </row>
    <row r="857" spans="3:5" x14ac:dyDescent="0.25">
      <c r="C857" s="14">
        <f t="shared" si="15"/>
        <v>83400</v>
      </c>
      <c r="D857" s="14">
        <f>($C$23+$C$25)/'Screening Tables'!$E$34*C857</f>
        <v>1.2918660000000002</v>
      </c>
      <c r="E857" s="14">
        <f>($C$27+$C$29)/'Screening Tables'!$E$34*C857</f>
        <v>33.226559999999999</v>
      </c>
    </row>
    <row r="858" spans="3:5" x14ac:dyDescent="0.25">
      <c r="C858" s="14">
        <f t="shared" si="15"/>
        <v>83500</v>
      </c>
      <c r="D858" s="14">
        <f>($C$23+$C$25)/'Screening Tables'!$E$34*C858</f>
        <v>1.2934150000000002</v>
      </c>
      <c r="E858" s="14">
        <f>($C$27+$C$29)/'Screening Tables'!$E$34*C858</f>
        <v>33.266399999999997</v>
      </c>
    </row>
    <row r="859" spans="3:5" x14ac:dyDescent="0.25">
      <c r="C859" s="14">
        <f t="shared" si="15"/>
        <v>83600</v>
      </c>
      <c r="D859" s="14">
        <f>($C$23+$C$25)/'Screening Tables'!$E$34*C859</f>
        <v>1.2949640000000002</v>
      </c>
      <c r="E859" s="14">
        <f>($C$27+$C$29)/'Screening Tables'!$E$34*C859</f>
        <v>33.306239999999995</v>
      </c>
    </row>
    <row r="860" spans="3:5" x14ac:dyDescent="0.25">
      <c r="C860" s="14">
        <f t="shared" si="15"/>
        <v>83700</v>
      </c>
      <c r="D860" s="14">
        <f>($C$23+$C$25)/'Screening Tables'!$E$34*C860</f>
        <v>1.2965130000000002</v>
      </c>
      <c r="E860" s="14">
        <f>($C$27+$C$29)/'Screening Tables'!$E$34*C860</f>
        <v>33.346080000000001</v>
      </c>
    </row>
    <row r="861" spans="3:5" x14ac:dyDescent="0.25">
      <c r="C861" s="14">
        <f t="shared" si="15"/>
        <v>83800</v>
      </c>
      <c r="D861" s="14">
        <f>($C$23+$C$25)/'Screening Tables'!$E$34*C861</f>
        <v>1.2980620000000003</v>
      </c>
      <c r="E861" s="14">
        <f>($C$27+$C$29)/'Screening Tables'!$E$34*C861</f>
        <v>33.385919999999999</v>
      </c>
    </row>
    <row r="862" spans="3:5" x14ac:dyDescent="0.25">
      <c r="C862" s="14">
        <f t="shared" si="15"/>
        <v>83900</v>
      </c>
      <c r="D862" s="14">
        <f>($C$23+$C$25)/'Screening Tables'!$E$34*C862</f>
        <v>1.2996110000000003</v>
      </c>
      <c r="E862" s="14">
        <f>($C$27+$C$29)/'Screening Tables'!$E$34*C862</f>
        <v>33.425759999999997</v>
      </c>
    </row>
    <row r="863" spans="3:5" x14ac:dyDescent="0.25">
      <c r="C863" s="14">
        <f t="shared" si="15"/>
        <v>84000</v>
      </c>
      <c r="D863" s="14">
        <f>($C$23+$C$25)/'Screening Tables'!$E$34*C863</f>
        <v>1.3011600000000003</v>
      </c>
      <c r="E863" s="14">
        <f>($C$27+$C$29)/'Screening Tables'!$E$34*C863</f>
        <v>33.465599999999995</v>
      </c>
    </row>
    <row r="864" spans="3:5" x14ac:dyDescent="0.25">
      <c r="C864" s="14">
        <f t="shared" si="15"/>
        <v>84100</v>
      </c>
      <c r="D864" s="14">
        <f>($C$23+$C$25)/'Screening Tables'!$E$34*C864</f>
        <v>1.3027090000000001</v>
      </c>
      <c r="E864" s="14">
        <f>($C$27+$C$29)/'Screening Tables'!$E$34*C864</f>
        <v>33.50544</v>
      </c>
    </row>
    <row r="865" spans="3:5" x14ac:dyDescent="0.25">
      <c r="C865" s="14">
        <f t="shared" si="15"/>
        <v>84200</v>
      </c>
      <c r="D865" s="14">
        <f>($C$23+$C$25)/'Screening Tables'!$E$34*C865</f>
        <v>1.3042580000000001</v>
      </c>
      <c r="E865" s="14">
        <f>($C$27+$C$29)/'Screening Tables'!$E$34*C865</f>
        <v>33.545279999999998</v>
      </c>
    </row>
    <row r="866" spans="3:5" x14ac:dyDescent="0.25">
      <c r="C866" s="14">
        <f t="shared" si="15"/>
        <v>84300</v>
      </c>
      <c r="D866" s="14">
        <f>($C$23+$C$25)/'Screening Tables'!$E$34*C866</f>
        <v>1.3058070000000002</v>
      </c>
      <c r="E866" s="14">
        <f>($C$27+$C$29)/'Screening Tables'!$E$34*C866</f>
        <v>33.585119999999996</v>
      </c>
    </row>
    <row r="867" spans="3:5" x14ac:dyDescent="0.25">
      <c r="C867" s="14">
        <f t="shared" si="15"/>
        <v>84400</v>
      </c>
      <c r="D867" s="14">
        <f>($C$23+$C$25)/'Screening Tables'!$E$34*C867</f>
        <v>1.3073560000000002</v>
      </c>
      <c r="E867" s="14">
        <f>($C$27+$C$29)/'Screening Tables'!$E$34*C867</f>
        <v>33.624960000000002</v>
      </c>
    </row>
    <row r="868" spans="3:5" x14ac:dyDescent="0.25">
      <c r="C868" s="14">
        <f t="shared" si="15"/>
        <v>84500</v>
      </c>
      <c r="D868" s="14">
        <f>($C$23+$C$25)/'Screening Tables'!$E$34*C868</f>
        <v>1.3089050000000002</v>
      </c>
      <c r="E868" s="14">
        <f>($C$27+$C$29)/'Screening Tables'!$E$34*C868</f>
        <v>33.6648</v>
      </c>
    </row>
    <row r="869" spans="3:5" x14ac:dyDescent="0.25">
      <c r="C869" s="14">
        <f t="shared" si="15"/>
        <v>84600</v>
      </c>
      <c r="D869" s="14">
        <f>($C$23+$C$25)/'Screening Tables'!$E$34*C869</f>
        <v>1.3104540000000002</v>
      </c>
      <c r="E869" s="14">
        <f>($C$27+$C$29)/'Screening Tables'!$E$34*C869</f>
        <v>33.704639999999998</v>
      </c>
    </row>
    <row r="870" spans="3:5" x14ac:dyDescent="0.25">
      <c r="C870" s="14">
        <f t="shared" si="15"/>
        <v>84700</v>
      </c>
      <c r="D870" s="14">
        <f>($C$23+$C$25)/'Screening Tables'!$E$34*C870</f>
        <v>1.3120030000000003</v>
      </c>
      <c r="E870" s="14">
        <f>($C$27+$C$29)/'Screening Tables'!$E$34*C870</f>
        <v>33.744479999999996</v>
      </c>
    </row>
    <row r="871" spans="3:5" x14ac:dyDescent="0.25">
      <c r="C871" s="14">
        <f t="shared" si="15"/>
        <v>84800</v>
      </c>
      <c r="D871" s="14">
        <f>($C$23+$C$25)/'Screening Tables'!$E$34*C871</f>
        <v>1.3135520000000003</v>
      </c>
      <c r="E871" s="14">
        <f>($C$27+$C$29)/'Screening Tables'!$E$34*C871</f>
        <v>33.784320000000001</v>
      </c>
    </row>
    <row r="872" spans="3:5" x14ac:dyDescent="0.25">
      <c r="C872" s="14">
        <f t="shared" si="15"/>
        <v>84900</v>
      </c>
      <c r="D872" s="14">
        <f>($C$23+$C$25)/'Screening Tables'!$E$34*C872</f>
        <v>1.3151010000000003</v>
      </c>
      <c r="E872" s="14">
        <f>($C$27+$C$29)/'Screening Tables'!$E$34*C872</f>
        <v>33.824159999999999</v>
      </c>
    </row>
    <row r="873" spans="3:5" x14ac:dyDescent="0.25">
      <c r="C873" s="14">
        <f t="shared" si="15"/>
        <v>85000</v>
      </c>
      <c r="D873" s="14">
        <f>($C$23+$C$25)/'Screening Tables'!$E$34*C873</f>
        <v>1.3166500000000003</v>
      </c>
      <c r="E873" s="14">
        <f>($C$27+$C$29)/'Screening Tables'!$E$34*C873</f>
        <v>33.863999999999997</v>
      </c>
    </row>
    <row r="874" spans="3:5" x14ac:dyDescent="0.25">
      <c r="C874" s="14">
        <f t="shared" si="15"/>
        <v>85100</v>
      </c>
      <c r="D874" s="14">
        <f>($C$23+$C$25)/'Screening Tables'!$E$34*C874</f>
        <v>1.3181990000000001</v>
      </c>
      <c r="E874" s="14">
        <f>($C$27+$C$29)/'Screening Tables'!$E$34*C874</f>
        <v>33.903839999999995</v>
      </c>
    </row>
    <row r="875" spans="3:5" x14ac:dyDescent="0.25">
      <c r="C875" s="14">
        <f t="shared" si="15"/>
        <v>85200</v>
      </c>
      <c r="D875" s="14">
        <f>($C$23+$C$25)/'Screening Tables'!$E$34*C875</f>
        <v>1.3197480000000001</v>
      </c>
      <c r="E875" s="14">
        <f>($C$27+$C$29)/'Screening Tables'!$E$34*C875</f>
        <v>33.943680000000001</v>
      </c>
    </row>
    <row r="876" spans="3:5" x14ac:dyDescent="0.25">
      <c r="C876" s="14">
        <f t="shared" si="15"/>
        <v>85300</v>
      </c>
      <c r="D876" s="14">
        <f>($C$23+$C$25)/'Screening Tables'!$E$34*C876</f>
        <v>1.3212970000000002</v>
      </c>
      <c r="E876" s="14">
        <f>($C$27+$C$29)/'Screening Tables'!$E$34*C876</f>
        <v>33.983519999999999</v>
      </c>
    </row>
    <row r="877" spans="3:5" x14ac:dyDescent="0.25">
      <c r="C877" s="14">
        <f t="shared" si="15"/>
        <v>85400</v>
      </c>
      <c r="D877" s="14">
        <f>($C$23+$C$25)/'Screening Tables'!$E$34*C877</f>
        <v>1.3228460000000002</v>
      </c>
      <c r="E877" s="14">
        <f>($C$27+$C$29)/'Screening Tables'!$E$34*C877</f>
        <v>34.023359999999997</v>
      </c>
    </row>
    <row r="878" spans="3:5" x14ac:dyDescent="0.25">
      <c r="C878" s="14">
        <f t="shared" si="15"/>
        <v>85500</v>
      </c>
      <c r="D878" s="14">
        <f>($C$23+$C$25)/'Screening Tables'!$E$34*C878</f>
        <v>1.3243950000000002</v>
      </c>
      <c r="E878" s="14">
        <f>($C$27+$C$29)/'Screening Tables'!$E$34*C878</f>
        <v>34.063199999999995</v>
      </c>
    </row>
    <row r="879" spans="3:5" x14ac:dyDescent="0.25">
      <c r="C879" s="14">
        <f t="shared" si="15"/>
        <v>85600</v>
      </c>
      <c r="D879" s="14">
        <f>($C$23+$C$25)/'Screening Tables'!$E$34*C879</f>
        <v>1.3259440000000002</v>
      </c>
      <c r="E879" s="14">
        <f>($C$27+$C$29)/'Screening Tables'!$E$34*C879</f>
        <v>34.10304</v>
      </c>
    </row>
    <row r="880" spans="3:5" x14ac:dyDescent="0.25">
      <c r="C880" s="14">
        <f t="shared" si="15"/>
        <v>85700</v>
      </c>
      <c r="D880" s="14">
        <f>($C$23+$C$25)/'Screening Tables'!$E$34*C880</f>
        <v>1.3274930000000003</v>
      </c>
      <c r="E880" s="14">
        <f>($C$27+$C$29)/'Screening Tables'!$E$34*C880</f>
        <v>34.142879999999998</v>
      </c>
    </row>
    <row r="881" spans="3:5" x14ac:dyDescent="0.25">
      <c r="C881" s="14">
        <f t="shared" si="15"/>
        <v>85800</v>
      </c>
      <c r="D881" s="14">
        <f>($C$23+$C$25)/'Screening Tables'!$E$34*C881</f>
        <v>1.3290420000000003</v>
      </c>
      <c r="E881" s="14">
        <f>($C$27+$C$29)/'Screening Tables'!$E$34*C881</f>
        <v>34.182719999999996</v>
      </c>
    </row>
    <row r="882" spans="3:5" x14ac:dyDescent="0.25">
      <c r="C882" s="14">
        <f t="shared" si="15"/>
        <v>85900</v>
      </c>
      <c r="D882" s="14">
        <f>($C$23+$C$25)/'Screening Tables'!$E$34*C882</f>
        <v>1.3305910000000003</v>
      </c>
      <c r="E882" s="14">
        <f>($C$27+$C$29)/'Screening Tables'!$E$34*C882</f>
        <v>34.222560000000001</v>
      </c>
    </row>
    <row r="883" spans="3:5" x14ac:dyDescent="0.25">
      <c r="C883" s="14">
        <f t="shared" si="15"/>
        <v>86000</v>
      </c>
      <c r="D883" s="14">
        <f>($C$23+$C$25)/'Screening Tables'!$E$34*C883</f>
        <v>1.3321400000000001</v>
      </c>
      <c r="E883" s="14">
        <f>($C$27+$C$29)/'Screening Tables'!$E$34*C883</f>
        <v>34.2624</v>
      </c>
    </row>
    <row r="884" spans="3:5" x14ac:dyDescent="0.25">
      <c r="C884" s="14">
        <f t="shared" si="15"/>
        <v>86100</v>
      </c>
      <c r="D884" s="14">
        <f>($C$23+$C$25)/'Screening Tables'!$E$34*C884</f>
        <v>1.3336890000000001</v>
      </c>
      <c r="E884" s="14">
        <f>($C$27+$C$29)/'Screening Tables'!$E$34*C884</f>
        <v>34.302239999999998</v>
      </c>
    </row>
    <row r="885" spans="3:5" x14ac:dyDescent="0.25">
      <c r="C885" s="14">
        <f t="shared" si="15"/>
        <v>86200</v>
      </c>
      <c r="D885" s="14">
        <f>($C$23+$C$25)/'Screening Tables'!$E$34*C885</f>
        <v>1.3352380000000001</v>
      </c>
      <c r="E885" s="14">
        <f>($C$27+$C$29)/'Screening Tables'!$E$34*C885</f>
        <v>34.342079999999996</v>
      </c>
    </row>
    <row r="886" spans="3:5" x14ac:dyDescent="0.25">
      <c r="C886" s="14">
        <f t="shared" si="15"/>
        <v>86300</v>
      </c>
      <c r="D886" s="14">
        <f>($C$23+$C$25)/'Screening Tables'!$E$34*C886</f>
        <v>1.3367870000000002</v>
      </c>
      <c r="E886" s="14">
        <f>($C$27+$C$29)/'Screening Tables'!$E$34*C886</f>
        <v>34.381920000000001</v>
      </c>
    </row>
    <row r="887" spans="3:5" x14ac:dyDescent="0.25">
      <c r="C887" s="14">
        <f t="shared" si="15"/>
        <v>86400</v>
      </c>
      <c r="D887" s="14">
        <f>($C$23+$C$25)/'Screening Tables'!$E$34*C887</f>
        <v>1.3383360000000002</v>
      </c>
      <c r="E887" s="14">
        <f>($C$27+$C$29)/'Screening Tables'!$E$34*C887</f>
        <v>34.421759999999999</v>
      </c>
    </row>
    <row r="888" spans="3:5" x14ac:dyDescent="0.25">
      <c r="C888" s="14">
        <f t="shared" si="15"/>
        <v>86500</v>
      </c>
      <c r="D888" s="14">
        <f>($C$23+$C$25)/'Screening Tables'!$E$34*C888</f>
        <v>1.3398850000000002</v>
      </c>
      <c r="E888" s="14">
        <f>($C$27+$C$29)/'Screening Tables'!$E$34*C888</f>
        <v>34.461599999999997</v>
      </c>
    </row>
    <row r="889" spans="3:5" x14ac:dyDescent="0.25">
      <c r="C889" s="14">
        <f t="shared" si="15"/>
        <v>86600</v>
      </c>
      <c r="D889" s="14">
        <f>($C$23+$C$25)/'Screening Tables'!$E$34*C889</f>
        <v>1.3414340000000002</v>
      </c>
      <c r="E889" s="14">
        <f>($C$27+$C$29)/'Screening Tables'!$E$34*C889</f>
        <v>34.501439999999995</v>
      </c>
    </row>
    <row r="890" spans="3:5" x14ac:dyDescent="0.25">
      <c r="C890" s="14">
        <f t="shared" si="15"/>
        <v>86700</v>
      </c>
      <c r="D890" s="14">
        <f>($C$23+$C$25)/'Screening Tables'!$E$34*C890</f>
        <v>1.3429830000000003</v>
      </c>
      <c r="E890" s="14">
        <f>($C$27+$C$29)/'Screening Tables'!$E$34*C890</f>
        <v>34.54128</v>
      </c>
    </row>
    <row r="891" spans="3:5" x14ac:dyDescent="0.25">
      <c r="C891" s="14">
        <f t="shared" si="15"/>
        <v>86800</v>
      </c>
      <c r="D891" s="14">
        <f>($C$23+$C$25)/'Screening Tables'!$E$34*C891</f>
        <v>1.3445320000000003</v>
      </c>
      <c r="E891" s="14">
        <f>($C$27+$C$29)/'Screening Tables'!$E$34*C891</f>
        <v>34.581119999999999</v>
      </c>
    </row>
    <row r="892" spans="3:5" x14ac:dyDescent="0.25">
      <c r="C892" s="14">
        <f t="shared" si="15"/>
        <v>86900</v>
      </c>
      <c r="D892" s="14">
        <f>($C$23+$C$25)/'Screening Tables'!$E$34*C892</f>
        <v>1.3460810000000003</v>
      </c>
      <c r="E892" s="14">
        <f>($C$27+$C$29)/'Screening Tables'!$E$34*C892</f>
        <v>34.620959999999997</v>
      </c>
    </row>
    <row r="893" spans="3:5" x14ac:dyDescent="0.25">
      <c r="C893" s="14">
        <f t="shared" si="15"/>
        <v>87000</v>
      </c>
      <c r="D893" s="14">
        <f>($C$23+$C$25)/'Screening Tables'!$E$34*C893</f>
        <v>1.3476300000000001</v>
      </c>
      <c r="E893" s="14">
        <f>($C$27+$C$29)/'Screening Tables'!$E$34*C893</f>
        <v>34.660800000000002</v>
      </c>
    </row>
    <row r="894" spans="3:5" x14ac:dyDescent="0.25">
      <c r="C894" s="14">
        <f t="shared" si="15"/>
        <v>87100</v>
      </c>
      <c r="D894" s="14">
        <f>($C$23+$C$25)/'Screening Tables'!$E$34*C894</f>
        <v>1.3491790000000001</v>
      </c>
      <c r="E894" s="14">
        <f>($C$27+$C$29)/'Screening Tables'!$E$34*C894</f>
        <v>34.70064</v>
      </c>
    </row>
    <row r="895" spans="3:5" x14ac:dyDescent="0.25">
      <c r="C895" s="14">
        <f t="shared" si="15"/>
        <v>87200</v>
      </c>
      <c r="D895" s="14">
        <f>($C$23+$C$25)/'Screening Tables'!$E$34*C895</f>
        <v>1.3507280000000002</v>
      </c>
      <c r="E895" s="14">
        <f>($C$27+$C$29)/'Screening Tables'!$E$34*C895</f>
        <v>34.740479999999998</v>
      </c>
    </row>
    <row r="896" spans="3:5" x14ac:dyDescent="0.25">
      <c r="C896" s="14">
        <f t="shared" si="15"/>
        <v>87300</v>
      </c>
      <c r="D896" s="14">
        <f>($C$23+$C$25)/'Screening Tables'!$E$34*C896</f>
        <v>1.3522770000000002</v>
      </c>
      <c r="E896" s="14">
        <f>($C$27+$C$29)/'Screening Tables'!$E$34*C896</f>
        <v>34.780319999999996</v>
      </c>
    </row>
    <row r="897" spans="3:5" x14ac:dyDescent="0.25">
      <c r="C897" s="14">
        <f t="shared" si="15"/>
        <v>87400</v>
      </c>
      <c r="D897" s="14">
        <f>($C$23+$C$25)/'Screening Tables'!$E$34*C897</f>
        <v>1.3538260000000002</v>
      </c>
      <c r="E897" s="14">
        <f>($C$27+$C$29)/'Screening Tables'!$E$34*C897</f>
        <v>34.820160000000001</v>
      </c>
    </row>
    <row r="898" spans="3:5" x14ac:dyDescent="0.25">
      <c r="C898" s="14">
        <f t="shared" si="15"/>
        <v>87500</v>
      </c>
      <c r="D898" s="14">
        <f>($C$23+$C$25)/'Screening Tables'!$E$34*C898</f>
        <v>1.3553750000000002</v>
      </c>
      <c r="E898" s="14">
        <f>($C$27+$C$29)/'Screening Tables'!$E$34*C898</f>
        <v>34.86</v>
      </c>
    </row>
    <row r="899" spans="3:5" x14ac:dyDescent="0.25">
      <c r="C899" s="14">
        <f t="shared" si="15"/>
        <v>87600</v>
      </c>
      <c r="D899" s="14">
        <f>($C$23+$C$25)/'Screening Tables'!$E$34*C899</f>
        <v>1.3569240000000002</v>
      </c>
      <c r="E899" s="14">
        <f>($C$27+$C$29)/'Screening Tables'!$E$34*C899</f>
        <v>34.899839999999998</v>
      </c>
    </row>
    <row r="900" spans="3:5" x14ac:dyDescent="0.25">
      <c r="C900" s="14">
        <f t="shared" si="15"/>
        <v>87700</v>
      </c>
      <c r="D900" s="14">
        <f>($C$23+$C$25)/'Screening Tables'!$E$34*C900</f>
        <v>1.3584730000000003</v>
      </c>
      <c r="E900" s="14">
        <f>($C$27+$C$29)/'Screening Tables'!$E$34*C900</f>
        <v>34.939679999999996</v>
      </c>
    </row>
    <row r="901" spans="3:5" x14ac:dyDescent="0.25">
      <c r="C901" s="14">
        <f t="shared" ref="C901:C964" si="16">C900+100</f>
        <v>87800</v>
      </c>
      <c r="D901" s="14">
        <f>($C$23+$C$25)/'Screening Tables'!$E$34*C901</f>
        <v>1.3600220000000003</v>
      </c>
      <c r="E901" s="14">
        <f>($C$27+$C$29)/'Screening Tables'!$E$34*C901</f>
        <v>34.979520000000001</v>
      </c>
    </row>
    <row r="902" spans="3:5" x14ac:dyDescent="0.25">
      <c r="C902" s="14">
        <f t="shared" si="16"/>
        <v>87900</v>
      </c>
      <c r="D902" s="14">
        <f>($C$23+$C$25)/'Screening Tables'!$E$34*C902</f>
        <v>1.3615710000000003</v>
      </c>
      <c r="E902" s="14">
        <f>($C$27+$C$29)/'Screening Tables'!$E$34*C902</f>
        <v>35.019359999999999</v>
      </c>
    </row>
    <row r="903" spans="3:5" x14ac:dyDescent="0.25">
      <c r="C903" s="14">
        <f t="shared" si="16"/>
        <v>88000</v>
      </c>
      <c r="D903" s="14">
        <f>($C$23+$C$25)/'Screening Tables'!$E$34*C903</f>
        <v>1.3631200000000001</v>
      </c>
      <c r="E903" s="14">
        <f>($C$27+$C$29)/'Screening Tables'!$E$34*C903</f>
        <v>35.059199999999997</v>
      </c>
    </row>
    <row r="904" spans="3:5" x14ac:dyDescent="0.25">
      <c r="C904" s="14">
        <f t="shared" si="16"/>
        <v>88100</v>
      </c>
      <c r="D904" s="14">
        <f>($C$23+$C$25)/'Screening Tables'!$E$34*C904</f>
        <v>1.3646690000000001</v>
      </c>
      <c r="E904" s="14">
        <f>($C$27+$C$29)/'Screening Tables'!$E$34*C904</f>
        <v>35.099039999999995</v>
      </c>
    </row>
    <row r="905" spans="3:5" x14ac:dyDescent="0.25">
      <c r="C905" s="14">
        <f t="shared" si="16"/>
        <v>88200</v>
      </c>
      <c r="D905" s="14">
        <f>($C$23+$C$25)/'Screening Tables'!$E$34*C905</f>
        <v>1.3662180000000002</v>
      </c>
      <c r="E905" s="14">
        <f>($C$27+$C$29)/'Screening Tables'!$E$34*C905</f>
        <v>35.13888</v>
      </c>
    </row>
    <row r="906" spans="3:5" x14ac:dyDescent="0.25">
      <c r="C906" s="14">
        <f t="shared" si="16"/>
        <v>88300</v>
      </c>
      <c r="D906" s="14">
        <f>($C$23+$C$25)/'Screening Tables'!$E$34*C906</f>
        <v>1.3677670000000002</v>
      </c>
      <c r="E906" s="14">
        <f>($C$27+$C$29)/'Screening Tables'!$E$34*C906</f>
        <v>35.178719999999998</v>
      </c>
    </row>
    <row r="907" spans="3:5" x14ac:dyDescent="0.25">
      <c r="C907" s="14">
        <f t="shared" si="16"/>
        <v>88400</v>
      </c>
      <c r="D907" s="14">
        <f>($C$23+$C$25)/'Screening Tables'!$E$34*C907</f>
        <v>1.3693160000000002</v>
      </c>
      <c r="E907" s="14">
        <f>($C$27+$C$29)/'Screening Tables'!$E$34*C907</f>
        <v>35.218559999999997</v>
      </c>
    </row>
    <row r="908" spans="3:5" x14ac:dyDescent="0.25">
      <c r="C908" s="14">
        <f t="shared" si="16"/>
        <v>88500</v>
      </c>
      <c r="D908" s="14">
        <f>($C$23+$C$25)/'Screening Tables'!$E$34*C908</f>
        <v>1.3708650000000002</v>
      </c>
      <c r="E908" s="14">
        <f>($C$27+$C$29)/'Screening Tables'!$E$34*C908</f>
        <v>35.258400000000002</v>
      </c>
    </row>
    <row r="909" spans="3:5" x14ac:dyDescent="0.25">
      <c r="C909" s="14">
        <f t="shared" si="16"/>
        <v>88600</v>
      </c>
      <c r="D909" s="14">
        <f>($C$23+$C$25)/'Screening Tables'!$E$34*C909</f>
        <v>1.3724140000000002</v>
      </c>
      <c r="E909" s="14">
        <f>($C$27+$C$29)/'Screening Tables'!$E$34*C909</f>
        <v>35.29824</v>
      </c>
    </row>
    <row r="910" spans="3:5" x14ac:dyDescent="0.25">
      <c r="C910" s="14">
        <f t="shared" si="16"/>
        <v>88700</v>
      </c>
      <c r="D910" s="14">
        <f>($C$23+$C$25)/'Screening Tables'!$E$34*C910</f>
        <v>1.3739630000000003</v>
      </c>
      <c r="E910" s="14">
        <f>($C$27+$C$29)/'Screening Tables'!$E$34*C910</f>
        <v>35.338079999999998</v>
      </c>
    </row>
    <row r="911" spans="3:5" x14ac:dyDescent="0.25">
      <c r="C911" s="14">
        <f t="shared" si="16"/>
        <v>88800</v>
      </c>
      <c r="D911" s="14">
        <f>($C$23+$C$25)/'Screening Tables'!$E$34*C911</f>
        <v>1.3755120000000003</v>
      </c>
      <c r="E911" s="14">
        <f>($C$27+$C$29)/'Screening Tables'!$E$34*C911</f>
        <v>35.377919999999996</v>
      </c>
    </row>
    <row r="912" spans="3:5" x14ac:dyDescent="0.25">
      <c r="C912" s="14">
        <f t="shared" si="16"/>
        <v>88900</v>
      </c>
      <c r="D912" s="14">
        <f>($C$23+$C$25)/'Screening Tables'!$E$34*C912</f>
        <v>1.3770610000000003</v>
      </c>
      <c r="E912" s="14">
        <f>($C$27+$C$29)/'Screening Tables'!$E$34*C912</f>
        <v>35.417760000000001</v>
      </c>
    </row>
    <row r="913" spans="3:5" x14ac:dyDescent="0.25">
      <c r="C913" s="14">
        <f t="shared" si="16"/>
        <v>89000</v>
      </c>
      <c r="D913" s="14">
        <f>($C$23+$C$25)/'Screening Tables'!$E$34*C913</f>
        <v>1.3786100000000001</v>
      </c>
      <c r="E913" s="14">
        <f>($C$27+$C$29)/'Screening Tables'!$E$34*C913</f>
        <v>35.457599999999999</v>
      </c>
    </row>
    <row r="914" spans="3:5" x14ac:dyDescent="0.25">
      <c r="C914" s="14">
        <f t="shared" si="16"/>
        <v>89100</v>
      </c>
      <c r="D914" s="14">
        <f>($C$23+$C$25)/'Screening Tables'!$E$34*C914</f>
        <v>1.3801590000000001</v>
      </c>
      <c r="E914" s="14">
        <f>($C$27+$C$29)/'Screening Tables'!$E$34*C914</f>
        <v>35.497439999999997</v>
      </c>
    </row>
    <row r="915" spans="3:5" x14ac:dyDescent="0.25">
      <c r="C915" s="14">
        <f t="shared" si="16"/>
        <v>89200</v>
      </c>
      <c r="D915" s="14">
        <f>($C$23+$C$25)/'Screening Tables'!$E$34*C915</f>
        <v>1.3817080000000002</v>
      </c>
      <c r="E915" s="14">
        <f>($C$27+$C$29)/'Screening Tables'!$E$34*C915</f>
        <v>35.537279999999996</v>
      </c>
    </row>
    <row r="916" spans="3:5" x14ac:dyDescent="0.25">
      <c r="C916" s="14">
        <f t="shared" si="16"/>
        <v>89300</v>
      </c>
      <c r="D916" s="14">
        <f>($C$23+$C$25)/'Screening Tables'!$E$34*C916</f>
        <v>1.3832570000000002</v>
      </c>
      <c r="E916" s="14">
        <f>($C$27+$C$29)/'Screening Tables'!$E$34*C916</f>
        <v>35.577120000000001</v>
      </c>
    </row>
    <row r="917" spans="3:5" x14ac:dyDescent="0.25">
      <c r="C917" s="14">
        <f t="shared" si="16"/>
        <v>89400</v>
      </c>
      <c r="D917" s="14">
        <f>($C$23+$C$25)/'Screening Tables'!$E$34*C917</f>
        <v>1.3848060000000002</v>
      </c>
      <c r="E917" s="14">
        <f>($C$27+$C$29)/'Screening Tables'!$E$34*C917</f>
        <v>35.616959999999999</v>
      </c>
    </row>
    <row r="918" spans="3:5" x14ac:dyDescent="0.25">
      <c r="C918" s="14">
        <f t="shared" si="16"/>
        <v>89500</v>
      </c>
      <c r="D918" s="14">
        <f>($C$23+$C$25)/'Screening Tables'!$E$34*C918</f>
        <v>1.3863550000000002</v>
      </c>
      <c r="E918" s="14">
        <f>($C$27+$C$29)/'Screening Tables'!$E$34*C918</f>
        <v>35.656799999999997</v>
      </c>
    </row>
    <row r="919" spans="3:5" x14ac:dyDescent="0.25">
      <c r="C919" s="14">
        <f t="shared" si="16"/>
        <v>89600</v>
      </c>
      <c r="D919" s="14">
        <f>($C$23+$C$25)/'Screening Tables'!$E$34*C919</f>
        <v>1.3879040000000002</v>
      </c>
      <c r="E919" s="14">
        <f>($C$27+$C$29)/'Screening Tables'!$E$34*C919</f>
        <v>35.696639999999995</v>
      </c>
    </row>
    <row r="920" spans="3:5" x14ac:dyDescent="0.25">
      <c r="C920" s="14">
        <f t="shared" si="16"/>
        <v>89700</v>
      </c>
      <c r="D920" s="14">
        <f>($C$23+$C$25)/'Screening Tables'!$E$34*C920</f>
        <v>1.3894530000000003</v>
      </c>
      <c r="E920" s="14">
        <f>($C$27+$C$29)/'Screening Tables'!$E$34*C920</f>
        <v>35.73648</v>
      </c>
    </row>
    <row r="921" spans="3:5" x14ac:dyDescent="0.25">
      <c r="C921" s="14">
        <f t="shared" si="16"/>
        <v>89800</v>
      </c>
      <c r="D921" s="14">
        <f>($C$23+$C$25)/'Screening Tables'!$E$34*C921</f>
        <v>1.3910020000000003</v>
      </c>
      <c r="E921" s="14">
        <f>($C$27+$C$29)/'Screening Tables'!$E$34*C921</f>
        <v>35.776319999999998</v>
      </c>
    </row>
    <row r="922" spans="3:5" x14ac:dyDescent="0.25">
      <c r="C922" s="14">
        <f t="shared" si="16"/>
        <v>89900</v>
      </c>
      <c r="D922" s="14">
        <f>($C$23+$C$25)/'Screening Tables'!$E$34*C922</f>
        <v>1.3925510000000003</v>
      </c>
      <c r="E922" s="14">
        <f>($C$27+$C$29)/'Screening Tables'!$E$34*C922</f>
        <v>35.816159999999996</v>
      </c>
    </row>
    <row r="923" spans="3:5" x14ac:dyDescent="0.25">
      <c r="C923" s="14">
        <f t="shared" si="16"/>
        <v>90000</v>
      </c>
      <c r="D923" s="14">
        <f>($C$23+$C$25)/'Screening Tables'!$E$34*C923</f>
        <v>1.3941000000000001</v>
      </c>
      <c r="E923" s="14">
        <f>($C$27+$C$29)/'Screening Tables'!$E$34*C923</f>
        <v>35.856000000000002</v>
      </c>
    </row>
    <row r="924" spans="3:5" x14ac:dyDescent="0.25">
      <c r="C924" s="14">
        <f t="shared" si="16"/>
        <v>90100</v>
      </c>
      <c r="D924" s="14">
        <f>($C$23+$C$25)/'Screening Tables'!$E$34*C924</f>
        <v>1.3956490000000001</v>
      </c>
      <c r="E924" s="14">
        <f>($C$27+$C$29)/'Screening Tables'!$E$34*C924</f>
        <v>35.89584</v>
      </c>
    </row>
    <row r="925" spans="3:5" x14ac:dyDescent="0.25">
      <c r="C925" s="14">
        <f t="shared" si="16"/>
        <v>90200</v>
      </c>
      <c r="D925" s="14">
        <f>($C$23+$C$25)/'Screening Tables'!$E$34*C925</f>
        <v>1.3971980000000002</v>
      </c>
      <c r="E925" s="14">
        <f>($C$27+$C$29)/'Screening Tables'!$E$34*C925</f>
        <v>35.935679999999998</v>
      </c>
    </row>
    <row r="926" spans="3:5" x14ac:dyDescent="0.25">
      <c r="C926" s="14">
        <f t="shared" si="16"/>
        <v>90300</v>
      </c>
      <c r="D926" s="14">
        <f>($C$23+$C$25)/'Screening Tables'!$E$34*C926</f>
        <v>1.3987470000000002</v>
      </c>
      <c r="E926" s="14">
        <f>($C$27+$C$29)/'Screening Tables'!$E$34*C926</f>
        <v>35.975519999999996</v>
      </c>
    </row>
    <row r="927" spans="3:5" x14ac:dyDescent="0.25">
      <c r="C927" s="14">
        <f t="shared" si="16"/>
        <v>90400</v>
      </c>
      <c r="D927" s="14">
        <f>($C$23+$C$25)/'Screening Tables'!$E$34*C927</f>
        <v>1.4002960000000002</v>
      </c>
      <c r="E927" s="14">
        <f>($C$27+$C$29)/'Screening Tables'!$E$34*C927</f>
        <v>36.015360000000001</v>
      </c>
    </row>
    <row r="928" spans="3:5" x14ac:dyDescent="0.25">
      <c r="C928" s="14">
        <f t="shared" si="16"/>
        <v>90500</v>
      </c>
      <c r="D928" s="14">
        <f>($C$23+$C$25)/'Screening Tables'!$E$34*C928</f>
        <v>1.4018450000000002</v>
      </c>
      <c r="E928" s="14">
        <f>($C$27+$C$29)/'Screening Tables'!$E$34*C928</f>
        <v>36.055199999999999</v>
      </c>
    </row>
    <row r="929" spans="3:5" x14ac:dyDescent="0.25">
      <c r="C929" s="14">
        <f t="shared" si="16"/>
        <v>90600</v>
      </c>
      <c r="D929" s="14">
        <f>($C$23+$C$25)/'Screening Tables'!$E$34*C929</f>
        <v>1.4033940000000003</v>
      </c>
      <c r="E929" s="14">
        <f>($C$27+$C$29)/'Screening Tables'!$E$34*C929</f>
        <v>36.095039999999997</v>
      </c>
    </row>
    <row r="930" spans="3:5" x14ac:dyDescent="0.25">
      <c r="C930" s="14">
        <f t="shared" si="16"/>
        <v>90700</v>
      </c>
      <c r="D930" s="14">
        <f>($C$23+$C$25)/'Screening Tables'!$E$34*C930</f>
        <v>1.4049430000000003</v>
      </c>
      <c r="E930" s="14">
        <f>($C$27+$C$29)/'Screening Tables'!$E$34*C930</f>
        <v>36.134879999999995</v>
      </c>
    </row>
    <row r="931" spans="3:5" x14ac:dyDescent="0.25">
      <c r="C931" s="14">
        <f t="shared" si="16"/>
        <v>90800</v>
      </c>
      <c r="D931" s="14">
        <f>($C$23+$C$25)/'Screening Tables'!$E$34*C931</f>
        <v>1.4064920000000003</v>
      </c>
      <c r="E931" s="14">
        <f>($C$27+$C$29)/'Screening Tables'!$E$34*C931</f>
        <v>36.174720000000001</v>
      </c>
    </row>
    <row r="932" spans="3:5" x14ac:dyDescent="0.25">
      <c r="C932" s="14">
        <f t="shared" si="16"/>
        <v>90900</v>
      </c>
      <c r="D932" s="14">
        <f>($C$23+$C$25)/'Screening Tables'!$E$34*C932</f>
        <v>1.4080410000000003</v>
      </c>
      <c r="E932" s="14">
        <f>($C$27+$C$29)/'Screening Tables'!$E$34*C932</f>
        <v>36.214559999999999</v>
      </c>
    </row>
    <row r="933" spans="3:5" x14ac:dyDescent="0.25">
      <c r="C933" s="14">
        <f t="shared" si="16"/>
        <v>91000</v>
      </c>
      <c r="D933" s="14">
        <f>($C$23+$C$25)/'Screening Tables'!$E$34*C933</f>
        <v>1.4095900000000001</v>
      </c>
      <c r="E933" s="14">
        <f>($C$27+$C$29)/'Screening Tables'!$E$34*C933</f>
        <v>36.254399999999997</v>
      </c>
    </row>
    <row r="934" spans="3:5" x14ac:dyDescent="0.25">
      <c r="C934" s="14">
        <f t="shared" si="16"/>
        <v>91100</v>
      </c>
      <c r="D934" s="14">
        <f>($C$23+$C$25)/'Screening Tables'!$E$34*C934</f>
        <v>1.4111390000000001</v>
      </c>
      <c r="E934" s="14">
        <f>($C$27+$C$29)/'Screening Tables'!$E$34*C934</f>
        <v>36.294239999999995</v>
      </c>
    </row>
    <row r="935" spans="3:5" x14ac:dyDescent="0.25">
      <c r="C935" s="14">
        <f t="shared" si="16"/>
        <v>91200</v>
      </c>
      <c r="D935" s="14">
        <f>($C$23+$C$25)/'Screening Tables'!$E$34*C935</f>
        <v>1.4126880000000002</v>
      </c>
      <c r="E935" s="14">
        <f>($C$27+$C$29)/'Screening Tables'!$E$34*C935</f>
        <v>36.33408</v>
      </c>
    </row>
    <row r="936" spans="3:5" x14ac:dyDescent="0.25">
      <c r="C936" s="14">
        <f t="shared" si="16"/>
        <v>91300</v>
      </c>
      <c r="D936" s="14">
        <f>($C$23+$C$25)/'Screening Tables'!$E$34*C936</f>
        <v>1.4142370000000002</v>
      </c>
      <c r="E936" s="14">
        <f>($C$27+$C$29)/'Screening Tables'!$E$34*C936</f>
        <v>36.373919999999998</v>
      </c>
    </row>
    <row r="937" spans="3:5" x14ac:dyDescent="0.25">
      <c r="C937" s="14">
        <f t="shared" si="16"/>
        <v>91400</v>
      </c>
      <c r="D937" s="14">
        <f>($C$23+$C$25)/'Screening Tables'!$E$34*C937</f>
        <v>1.4157860000000002</v>
      </c>
      <c r="E937" s="14">
        <f>($C$27+$C$29)/'Screening Tables'!$E$34*C937</f>
        <v>36.413759999999996</v>
      </c>
    </row>
    <row r="938" spans="3:5" x14ac:dyDescent="0.25">
      <c r="C938" s="14">
        <f t="shared" si="16"/>
        <v>91500</v>
      </c>
      <c r="D938" s="14">
        <f>($C$23+$C$25)/'Screening Tables'!$E$34*C938</f>
        <v>1.4173350000000002</v>
      </c>
      <c r="E938" s="14">
        <f>($C$27+$C$29)/'Screening Tables'!$E$34*C938</f>
        <v>36.453600000000002</v>
      </c>
    </row>
    <row r="939" spans="3:5" x14ac:dyDescent="0.25">
      <c r="C939" s="14">
        <f t="shared" si="16"/>
        <v>91600</v>
      </c>
      <c r="D939" s="14">
        <f>($C$23+$C$25)/'Screening Tables'!$E$34*C939</f>
        <v>1.4188840000000003</v>
      </c>
      <c r="E939" s="14">
        <f>($C$27+$C$29)/'Screening Tables'!$E$34*C939</f>
        <v>36.49344</v>
      </c>
    </row>
    <row r="940" spans="3:5" x14ac:dyDescent="0.25">
      <c r="C940" s="14">
        <f t="shared" si="16"/>
        <v>91700</v>
      </c>
      <c r="D940" s="14">
        <f>($C$23+$C$25)/'Screening Tables'!$E$34*C940</f>
        <v>1.4204330000000003</v>
      </c>
      <c r="E940" s="14">
        <f>($C$27+$C$29)/'Screening Tables'!$E$34*C940</f>
        <v>36.533279999999998</v>
      </c>
    </row>
    <row r="941" spans="3:5" x14ac:dyDescent="0.25">
      <c r="C941" s="14">
        <f t="shared" si="16"/>
        <v>91800</v>
      </c>
      <c r="D941" s="14">
        <f>($C$23+$C$25)/'Screening Tables'!$E$34*C941</f>
        <v>1.4219820000000003</v>
      </c>
      <c r="E941" s="14">
        <f>($C$27+$C$29)/'Screening Tables'!$E$34*C941</f>
        <v>36.573119999999996</v>
      </c>
    </row>
    <row r="942" spans="3:5" x14ac:dyDescent="0.25">
      <c r="C942" s="14">
        <f t="shared" si="16"/>
        <v>91900</v>
      </c>
      <c r="D942" s="14">
        <f>($C$23+$C$25)/'Screening Tables'!$E$34*C942</f>
        <v>1.4235310000000003</v>
      </c>
      <c r="E942" s="14">
        <f>($C$27+$C$29)/'Screening Tables'!$E$34*C942</f>
        <v>36.612960000000001</v>
      </c>
    </row>
    <row r="943" spans="3:5" x14ac:dyDescent="0.25">
      <c r="C943" s="14">
        <f t="shared" si="16"/>
        <v>92000</v>
      </c>
      <c r="D943" s="14">
        <f>($C$23+$C$25)/'Screening Tables'!$E$34*C943</f>
        <v>1.4250800000000001</v>
      </c>
      <c r="E943" s="14">
        <f>($C$27+$C$29)/'Screening Tables'!$E$34*C943</f>
        <v>36.652799999999999</v>
      </c>
    </row>
    <row r="944" spans="3:5" x14ac:dyDescent="0.25">
      <c r="C944" s="14">
        <f t="shared" si="16"/>
        <v>92100</v>
      </c>
      <c r="D944" s="14">
        <f>($C$23+$C$25)/'Screening Tables'!$E$34*C944</f>
        <v>1.4266290000000001</v>
      </c>
      <c r="E944" s="14">
        <f>($C$27+$C$29)/'Screening Tables'!$E$34*C944</f>
        <v>36.692639999999997</v>
      </c>
    </row>
    <row r="945" spans="3:5" x14ac:dyDescent="0.25">
      <c r="C945" s="14">
        <f t="shared" si="16"/>
        <v>92200</v>
      </c>
      <c r="D945" s="14">
        <f>($C$23+$C$25)/'Screening Tables'!$E$34*C945</f>
        <v>1.4281780000000002</v>
      </c>
      <c r="E945" s="14">
        <f>($C$27+$C$29)/'Screening Tables'!$E$34*C945</f>
        <v>36.732479999999995</v>
      </c>
    </row>
    <row r="946" spans="3:5" x14ac:dyDescent="0.25">
      <c r="C946" s="14">
        <f t="shared" si="16"/>
        <v>92300</v>
      </c>
      <c r="D946" s="14">
        <f>($C$23+$C$25)/'Screening Tables'!$E$34*C946</f>
        <v>1.4297270000000002</v>
      </c>
      <c r="E946" s="14">
        <f>($C$27+$C$29)/'Screening Tables'!$E$34*C946</f>
        <v>36.772320000000001</v>
      </c>
    </row>
    <row r="947" spans="3:5" x14ac:dyDescent="0.25">
      <c r="C947" s="14">
        <f t="shared" si="16"/>
        <v>92400</v>
      </c>
      <c r="D947" s="14">
        <f>($C$23+$C$25)/'Screening Tables'!$E$34*C947</f>
        <v>1.4312760000000002</v>
      </c>
      <c r="E947" s="14">
        <f>($C$27+$C$29)/'Screening Tables'!$E$34*C947</f>
        <v>36.812159999999999</v>
      </c>
    </row>
    <row r="948" spans="3:5" x14ac:dyDescent="0.25">
      <c r="C948" s="14">
        <f t="shared" si="16"/>
        <v>92500</v>
      </c>
      <c r="D948" s="14">
        <f>($C$23+$C$25)/'Screening Tables'!$E$34*C948</f>
        <v>1.4328250000000002</v>
      </c>
      <c r="E948" s="14">
        <f>($C$27+$C$29)/'Screening Tables'!$E$34*C948</f>
        <v>36.851999999999997</v>
      </c>
    </row>
    <row r="949" spans="3:5" x14ac:dyDescent="0.25">
      <c r="C949" s="14">
        <f t="shared" si="16"/>
        <v>92600</v>
      </c>
      <c r="D949" s="14">
        <f>($C$23+$C$25)/'Screening Tables'!$E$34*C949</f>
        <v>1.4343740000000003</v>
      </c>
      <c r="E949" s="14">
        <f>($C$27+$C$29)/'Screening Tables'!$E$34*C949</f>
        <v>36.891839999999995</v>
      </c>
    </row>
    <row r="950" spans="3:5" x14ac:dyDescent="0.25">
      <c r="C950" s="14">
        <f t="shared" si="16"/>
        <v>92700</v>
      </c>
      <c r="D950" s="14">
        <f>($C$23+$C$25)/'Screening Tables'!$E$34*C950</f>
        <v>1.4359230000000003</v>
      </c>
      <c r="E950" s="14">
        <f>($C$27+$C$29)/'Screening Tables'!$E$34*C950</f>
        <v>36.93168</v>
      </c>
    </row>
    <row r="951" spans="3:5" x14ac:dyDescent="0.25">
      <c r="C951" s="14">
        <f t="shared" si="16"/>
        <v>92800</v>
      </c>
      <c r="D951" s="14">
        <f>($C$23+$C$25)/'Screening Tables'!$E$34*C951</f>
        <v>1.4374720000000003</v>
      </c>
      <c r="E951" s="14">
        <f>($C$27+$C$29)/'Screening Tables'!$E$34*C951</f>
        <v>36.971519999999998</v>
      </c>
    </row>
    <row r="952" spans="3:5" x14ac:dyDescent="0.25">
      <c r="C952" s="14">
        <f t="shared" si="16"/>
        <v>92900</v>
      </c>
      <c r="D952" s="14">
        <f>($C$23+$C$25)/'Screening Tables'!$E$34*C952</f>
        <v>1.4390210000000003</v>
      </c>
      <c r="E952" s="14">
        <f>($C$27+$C$29)/'Screening Tables'!$E$34*C952</f>
        <v>37.011359999999996</v>
      </c>
    </row>
    <row r="953" spans="3:5" x14ac:dyDescent="0.25">
      <c r="C953" s="14">
        <f t="shared" si="16"/>
        <v>93000</v>
      </c>
      <c r="D953" s="14">
        <f>($C$23+$C$25)/'Screening Tables'!$E$34*C953</f>
        <v>1.4405700000000001</v>
      </c>
      <c r="E953" s="14">
        <f>($C$27+$C$29)/'Screening Tables'!$E$34*C953</f>
        <v>37.051200000000001</v>
      </c>
    </row>
    <row r="954" spans="3:5" x14ac:dyDescent="0.25">
      <c r="C954" s="14">
        <f t="shared" si="16"/>
        <v>93100</v>
      </c>
      <c r="D954" s="14">
        <f>($C$23+$C$25)/'Screening Tables'!$E$34*C954</f>
        <v>1.4421190000000002</v>
      </c>
      <c r="E954" s="14">
        <f>($C$27+$C$29)/'Screening Tables'!$E$34*C954</f>
        <v>37.09104</v>
      </c>
    </row>
    <row r="955" spans="3:5" x14ac:dyDescent="0.25">
      <c r="C955" s="14">
        <f t="shared" si="16"/>
        <v>93200</v>
      </c>
      <c r="D955" s="14">
        <f>($C$23+$C$25)/'Screening Tables'!$E$34*C955</f>
        <v>1.4436680000000002</v>
      </c>
      <c r="E955" s="14">
        <f>($C$27+$C$29)/'Screening Tables'!$E$34*C955</f>
        <v>37.130879999999998</v>
      </c>
    </row>
    <row r="956" spans="3:5" x14ac:dyDescent="0.25">
      <c r="C956" s="14">
        <f t="shared" si="16"/>
        <v>93300</v>
      </c>
      <c r="D956" s="14">
        <f>($C$23+$C$25)/'Screening Tables'!$E$34*C956</f>
        <v>1.4452170000000002</v>
      </c>
      <c r="E956" s="14">
        <f>($C$27+$C$29)/'Screening Tables'!$E$34*C956</f>
        <v>37.170719999999996</v>
      </c>
    </row>
    <row r="957" spans="3:5" x14ac:dyDescent="0.25">
      <c r="C957" s="14">
        <f t="shared" si="16"/>
        <v>93400</v>
      </c>
      <c r="D957" s="14">
        <f>($C$23+$C$25)/'Screening Tables'!$E$34*C957</f>
        <v>1.4467660000000002</v>
      </c>
      <c r="E957" s="14">
        <f>($C$27+$C$29)/'Screening Tables'!$E$34*C957</f>
        <v>37.210560000000001</v>
      </c>
    </row>
    <row r="958" spans="3:5" x14ac:dyDescent="0.25">
      <c r="C958" s="14">
        <f t="shared" si="16"/>
        <v>93500</v>
      </c>
      <c r="D958" s="14">
        <f>($C$23+$C$25)/'Screening Tables'!$E$34*C958</f>
        <v>1.4483150000000002</v>
      </c>
      <c r="E958" s="14">
        <f>($C$27+$C$29)/'Screening Tables'!$E$34*C958</f>
        <v>37.250399999999999</v>
      </c>
    </row>
    <row r="959" spans="3:5" x14ac:dyDescent="0.25">
      <c r="C959" s="14">
        <f t="shared" si="16"/>
        <v>93600</v>
      </c>
      <c r="D959" s="14">
        <f>($C$23+$C$25)/'Screening Tables'!$E$34*C959</f>
        <v>1.4498640000000003</v>
      </c>
      <c r="E959" s="14">
        <f>($C$27+$C$29)/'Screening Tables'!$E$34*C959</f>
        <v>37.290239999999997</v>
      </c>
    </row>
    <row r="960" spans="3:5" x14ac:dyDescent="0.25">
      <c r="C960" s="14">
        <f t="shared" si="16"/>
        <v>93700</v>
      </c>
      <c r="D960" s="14">
        <f>($C$23+$C$25)/'Screening Tables'!$E$34*C960</f>
        <v>1.4514130000000003</v>
      </c>
      <c r="E960" s="14">
        <f>($C$27+$C$29)/'Screening Tables'!$E$34*C960</f>
        <v>37.330079999999995</v>
      </c>
    </row>
    <row r="961" spans="3:5" x14ac:dyDescent="0.25">
      <c r="C961" s="14">
        <f t="shared" si="16"/>
        <v>93800</v>
      </c>
      <c r="D961" s="14">
        <f>($C$23+$C$25)/'Screening Tables'!$E$34*C961</f>
        <v>1.4529620000000003</v>
      </c>
      <c r="E961" s="14">
        <f>($C$27+$C$29)/'Screening Tables'!$E$34*C961</f>
        <v>37.36992</v>
      </c>
    </row>
    <row r="962" spans="3:5" x14ac:dyDescent="0.25">
      <c r="C962" s="14">
        <f t="shared" si="16"/>
        <v>93900</v>
      </c>
      <c r="D962" s="14">
        <f>($C$23+$C$25)/'Screening Tables'!$E$34*C962</f>
        <v>1.4545110000000003</v>
      </c>
      <c r="E962" s="14">
        <f>($C$27+$C$29)/'Screening Tables'!$E$34*C962</f>
        <v>37.409759999999999</v>
      </c>
    </row>
    <row r="963" spans="3:5" x14ac:dyDescent="0.25">
      <c r="C963" s="14">
        <f t="shared" si="16"/>
        <v>94000</v>
      </c>
      <c r="D963" s="14">
        <f>($C$23+$C$25)/'Screening Tables'!$E$34*C963</f>
        <v>1.4560600000000001</v>
      </c>
      <c r="E963" s="14">
        <f>($C$27+$C$29)/'Screening Tables'!$E$34*C963</f>
        <v>37.449599999999997</v>
      </c>
    </row>
    <row r="964" spans="3:5" x14ac:dyDescent="0.25">
      <c r="C964" s="14">
        <f t="shared" si="16"/>
        <v>94100</v>
      </c>
      <c r="D964" s="14">
        <f>($C$23+$C$25)/'Screening Tables'!$E$34*C964</f>
        <v>1.4576090000000002</v>
      </c>
      <c r="E964" s="14">
        <f>($C$27+$C$29)/'Screening Tables'!$E$34*C964</f>
        <v>37.489439999999995</v>
      </c>
    </row>
    <row r="965" spans="3:5" x14ac:dyDescent="0.25">
      <c r="C965" s="14">
        <f t="shared" ref="C965:C1023" si="17">C964+100</f>
        <v>94200</v>
      </c>
      <c r="D965" s="14">
        <f>($C$23+$C$25)/'Screening Tables'!$E$34*C965</f>
        <v>1.4591580000000002</v>
      </c>
      <c r="E965" s="14">
        <f>($C$27+$C$29)/'Screening Tables'!$E$34*C965</f>
        <v>37.52928</v>
      </c>
    </row>
    <row r="966" spans="3:5" x14ac:dyDescent="0.25">
      <c r="C966" s="14">
        <f t="shared" si="17"/>
        <v>94300</v>
      </c>
      <c r="D966" s="14">
        <f>($C$23+$C$25)/'Screening Tables'!$E$34*C966</f>
        <v>1.4607070000000002</v>
      </c>
      <c r="E966" s="14">
        <f>($C$27+$C$29)/'Screening Tables'!$E$34*C966</f>
        <v>37.569119999999998</v>
      </c>
    </row>
    <row r="967" spans="3:5" x14ac:dyDescent="0.25">
      <c r="C967" s="14">
        <f t="shared" si="17"/>
        <v>94400</v>
      </c>
      <c r="D967" s="14">
        <f>($C$23+$C$25)/'Screening Tables'!$E$34*C967</f>
        <v>1.4622560000000002</v>
      </c>
      <c r="E967" s="14">
        <f>($C$27+$C$29)/'Screening Tables'!$E$34*C967</f>
        <v>37.608959999999996</v>
      </c>
    </row>
    <row r="968" spans="3:5" x14ac:dyDescent="0.25">
      <c r="C968" s="14">
        <f t="shared" si="17"/>
        <v>94500</v>
      </c>
      <c r="D968" s="14">
        <f>($C$23+$C$25)/'Screening Tables'!$E$34*C968</f>
        <v>1.4638050000000002</v>
      </c>
      <c r="E968" s="14">
        <f>($C$27+$C$29)/'Screening Tables'!$E$34*C968</f>
        <v>37.648800000000001</v>
      </c>
    </row>
    <row r="969" spans="3:5" x14ac:dyDescent="0.25">
      <c r="C969" s="14">
        <f t="shared" si="17"/>
        <v>94600</v>
      </c>
      <c r="D969" s="14">
        <f>($C$23+$C$25)/'Screening Tables'!$E$34*C969</f>
        <v>1.4653540000000003</v>
      </c>
      <c r="E969" s="14">
        <f>($C$27+$C$29)/'Screening Tables'!$E$34*C969</f>
        <v>37.688639999999999</v>
      </c>
    </row>
    <row r="970" spans="3:5" x14ac:dyDescent="0.25">
      <c r="C970" s="14">
        <f t="shared" si="17"/>
        <v>94700</v>
      </c>
      <c r="D970" s="14">
        <f>($C$23+$C$25)/'Screening Tables'!$E$34*C970</f>
        <v>1.4669030000000003</v>
      </c>
      <c r="E970" s="14">
        <f>($C$27+$C$29)/'Screening Tables'!$E$34*C970</f>
        <v>37.728479999999998</v>
      </c>
    </row>
    <row r="971" spans="3:5" x14ac:dyDescent="0.25">
      <c r="C971" s="14">
        <f t="shared" si="17"/>
        <v>94800</v>
      </c>
      <c r="D971" s="14">
        <f>($C$23+$C$25)/'Screening Tables'!$E$34*C971</f>
        <v>1.4684520000000003</v>
      </c>
      <c r="E971" s="14">
        <f>($C$27+$C$29)/'Screening Tables'!$E$34*C971</f>
        <v>37.768319999999996</v>
      </c>
    </row>
    <row r="972" spans="3:5" x14ac:dyDescent="0.25">
      <c r="C972" s="14">
        <f t="shared" si="17"/>
        <v>94900</v>
      </c>
      <c r="D972" s="14">
        <f>($C$23+$C$25)/'Screening Tables'!$E$34*C972</f>
        <v>1.4700010000000003</v>
      </c>
      <c r="E972" s="14">
        <f>($C$27+$C$29)/'Screening Tables'!$E$34*C972</f>
        <v>37.808160000000001</v>
      </c>
    </row>
    <row r="973" spans="3:5" x14ac:dyDescent="0.25">
      <c r="C973" s="14">
        <f t="shared" si="17"/>
        <v>95000</v>
      </c>
      <c r="D973" s="14">
        <f>($C$23+$C$25)/'Screening Tables'!$E$34*C973</f>
        <v>1.4715500000000001</v>
      </c>
      <c r="E973" s="14">
        <f>($C$27+$C$29)/'Screening Tables'!$E$34*C973</f>
        <v>37.847999999999999</v>
      </c>
    </row>
    <row r="974" spans="3:5" x14ac:dyDescent="0.25">
      <c r="C974" s="14">
        <f t="shared" si="17"/>
        <v>95100</v>
      </c>
      <c r="D974" s="14">
        <f>($C$23+$C$25)/'Screening Tables'!$E$34*C974</f>
        <v>1.4730990000000002</v>
      </c>
      <c r="E974" s="14">
        <f>($C$27+$C$29)/'Screening Tables'!$E$34*C974</f>
        <v>37.887839999999997</v>
      </c>
    </row>
    <row r="975" spans="3:5" x14ac:dyDescent="0.25">
      <c r="C975" s="14">
        <f t="shared" si="17"/>
        <v>95200</v>
      </c>
      <c r="D975" s="14">
        <f>($C$23+$C$25)/'Screening Tables'!$E$34*C975</f>
        <v>1.4746480000000002</v>
      </c>
      <c r="E975" s="14">
        <f>($C$27+$C$29)/'Screening Tables'!$E$34*C975</f>
        <v>37.927679999999995</v>
      </c>
    </row>
    <row r="976" spans="3:5" x14ac:dyDescent="0.25">
      <c r="C976" s="14">
        <f t="shared" si="17"/>
        <v>95300</v>
      </c>
      <c r="D976" s="14">
        <f>($C$23+$C$25)/'Screening Tables'!$E$34*C976</f>
        <v>1.4761970000000002</v>
      </c>
      <c r="E976" s="14">
        <f>($C$27+$C$29)/'Screening Tables'!$E$34*C976</f>
        <v>37.96752</v>
      </c>
    </row>
    <row r="977" spans="3:5" x14ac:dyDescent="0.25">
      <c r="C977" s="14">
        <f t="shared" si="17"/>
        <v>95400</v>
      </c>
      <c r="D977" s="14">
        <f>($C$23+$C$25)/'Screening Tables'!$E$34*C977</f>
        <v>1.4777460000000002</v>
      </c>
      <c r="E977" s="14">
        <f>($C$27+$C$29)/'Screening Tables'!$E$34*C977</f>
        <v>38.007359999999998</v>
      </c>
    </row>
    <row r="978" spans="3:5" x14ac:dyDescent="0.25">
      <c r="C978" s="14">
        <f t="shared" si="17"/>
        <v>95500</v>
      </c>
      <c r="D978" s="14">
        <f>($C$23+$C$25)/'Screening Tables'!$E$34*C978</f>
        <v>1.4792950000000002</v>
      </c>
      <c r="E978" s="14">
        <f>($C$27+$C$29)/'Screening Tables'!$E$34*C978</f>
        <v>38.047199999999997</v>
      </c>
    </row>
    <row r="979" spans="3:5" x14ac:dyDescent="0.25">
      <c r="C979" s="14">
        <f t="shared" si="17"/>
        <v>95600</v>
      </c>
      <c r="D979" s="14">
        <f>($C$23+$C$25)/'Screening Tables'!$E$34*C979</f>
        <v>1.4808440000000003</v>
      </c>
      <c r="E979" s="14">
        <f>($C$27+$C$29)/'Screening Tables'!$E$34*C979</f>
        <v>38.087039999999995</v>
      </c>
    </row>
    <row r="980" spans="3:5" x14ac:dyDescent="0.25">
      <c r="C980" s="14">
        <f t="shared" si="17"/>
        <v>95700</v>
      </c>
      <c r="D980" s="14">
        <f>($C$23+$C$25)/'Screening Tables'!$E$34*C980</f>
        <v>1.4823930000000003</v>
      </c>
      <c r="E980" s="14">
        <f>($C$27+$C$29)/'Screening Tables'!$E$34*C980</f>
        <v>38.12688</v>
      </c>
    </row>
    <row r="981" spans="3:5" x14ac:dyDescent="0.25">
      <c r="C981" s="14">
        <f t="shared" si="17"/>
        <v>95800</v>
      </c>
      <c r="D981" s="14">
        <f>($C$23+$C$25)/'Screening Tables'!$E$34*C981</f>
        <v>1.4839420000000003</v>
      </c>
      <c r="E981" s="14">
        <f>($C$27+$C$29)/'Screening Tables'!$E$34*C981</f>
        <v>38.166719999999998</v>
      </c>
    </row>
    <row r="982" spans="3:5" x14ac:dyDescent="0.25">
      <c r="C982" s="14">
        <f t="shared" si="17"/>
        <v>95900</v>
      </c>
      <c r="D982" s="14">
        <f>($C$23+$C$25)/'Screening Tables'!$E$34*C982</f>
        <v>1.4854910000000003</v>
      </c>
      <c r="E982" s="14">
        <f>($C$27+$C$29)/'Screening Tables'!$E$34*C982</f>
        <v>38.206559999999996</v>
      </c>
    </row>
    <row r="983" spans="3:5" x14ac:dyDescent="0.25">
      <c r="C983" s="14">
        <f t="shared" si="17"/>
        <v>96000</v>
      </c>
      <c r="D983" s="14">
        <f>($C$23+$C$25)/'Screening Tables'!$E$34*C983</f>
        <v>1.4870400000000001</v>
      </c>
      <c r="E983" s="14">
        <f>($C$27+$C$29)/'Screening Tables'!$E$34*C983</f>
        <v>38.246400000000001</v>
      </c>
    </row>
    <row r="984" spans="3:5" x14ac:dyDescent="0.25">
      <c r="C984" s="14">
        <f t="shared" si="17"/>
        <v>96100</v>
      </c>
      <c r="D984" s="14">
        <f>($C$23+$C$25)/'Screening Tables'!$E$34*C984</f>
        <v>1.4885890000000002</v>
      </c>
      <c r="E984" s="14">
        <f>($C$27+$C$29)/'Screening Tables'!$E$34*C984</f>
        <v>38.286239999999999</v>
      </c>
    </row>
    <row r="985" spans="3:5" x14ac:dyDescent="0.25">
      <c r="C985" s="14">
        <f t="shared" si="17"/>
        <v>96200</v>
      </c>
      <c r="D985" s="14">
        <f>($C$23+$C$25)/'Screening Tables'!$E$34*C985</f>
        <v>1.4901380000000002</v>
      </c>
      <c r="E985" s="14">
        <f>($C$27+$C$29)/'Screening Tables'!$E$34*C985</f>
        <v>38.326079999999997</v>
      </c>
    </row>
    <row r="986" spans="3:5" x14ac:dyDescent="0.25">
      <c r="C986" s="14">
        <f t="shared" si="17"/>
        <v>96300</v>
      </c>
      <c r="D986" s="14">
        <f>($C$23+$C$25)/'Screening Tables'!$E$34*C986</f>
        <v>1.4916870000000002</v>
      </c>
      <c r="E986" s="14">
        <f>($C$27+$C$29)/'Screening Tables'!$E$34*C986</f>
        <v>38.365919999999996</v>
      </c>
    </row>
    <row r="987" spans="3:5" x14ac:dyDescent="0.25">
      <c r="C987" s="14">
        <f t="shared" si="17"/>
        <v>96400</v>
      </c>
      <c r="D987" s="14">
        <f>($C$23+$C$25)/'Screening Tables'!$E$34*C987</f>
        <v>1.4932360000000002</v>
      </c>
      <c r="E987" s="14">
        <f>($C$27+$C$29)/'Screening Tables'!$E$34*C987</f>
        <v>38.405760000000001</v>
      </c>
    </row>
    <row r="988" spans="3:5" x14ac:dyDescent="0.25">
      <c r="C988" s="14">
        <f t="shared" si="17"/>
        <v>96500</v>
      </c>
      <c r="D988" s="14">
        <f>($C$23+$C$25)/'Screening Tables'!$E$34*C988</f>
        <v>1.4947850000000003</v>
      </c>
      <c r="E988" s="14">
        <f>($C$27+$C$29)/'Screening Tables'!$E$34*C988</f>
        <v>38.445599999999999</v>
      </c>
    </row>
    <row r="989" spans="3:5" x14ac:dyDescent="0.25">
      <c r="C989" s="14">
        <f t="shared" si="17"/>
        <v>96600</v>
      </c>
      <c r="D989" s="14">
        <f>($C$23+$C$25)/'Screening Tables'!$E$34*C989</f>
        <v>1.4963340000000003</v>
      </c>
      <c r="E989" s="14">
        <f>($C$27+$C$29)/'Screening Tables'!$E$34*C989</f>
        <v>38.485439999999997</v>
      </c>
    </row>
    <row r="990" spans="3:5" x14ac:dyDescent="0.25">
      <c r="C990" s="14">
        <f t="shared" si="17"/>
        <v>96700</v>
      </c>
      <c r="D990" s="14">
        <f>($C$23+$C$25)/'Screening Tables'!$E$34*C990</f>
        <v>1.4978830000000003</v>
      </c>
      <c r="E990" s="14">
        <f>($C$27+$C$29)/'Screening Tables'!$E$34*C990</f>
        <v>38.525279999999995</v>
      </c>
    </row>
    <row r="991" spans="3:5" x14ac:dyDescent="0.25">
      <c r="C991" s="14">
        <f t="shared" si="17"/>
        <v>96800</v>
      </c>
      <c r="D991" s="14">
        <f>($C$23+$C$25)/'Screening Tables'!$E$34*C991</f>
        <v>1.4994320000000003</v>
      </c>
      <c r="E991" s="14">
        <f>($C$27+$C$29)/'Screening Tables'!$E$34*C991</f>
        <v>38.56512</v>
      </c>
    </row>
    <row r="992" spans="3:5" x14ac:dyDescent="0.25">
      <c r="C992" s="14">
        <f t="shared" si="17"/>
        <v>96900</v>
      </c>
      <c r="D992" s="14">
        <f>($C$23+$C$25)/'Screening Tables'!$E$34*C992</f>
        <v>1.5009810000000003</v>
      </c>
      <c r="E992" s="14">
        <f>($C$27+$C$29)/'Screening Tables'!$E$34*C992</f>
        <v>38.604959999999998</v>
      </c>
    </row>
    <row r="993" spans="3:5" x14ac:dyDescent="0.25">
      <c r="C993" s="14">
        <f t="shared" si="17"/>
        <v>97000</v>
      </c>
      <c r="D993" s="14">
        <f>($C$23+$C$25)/'Screening Tables'!$E$34*C993</f>
        <v>1.5025300000000001</v>
      </c>
      <c r="E993" s="14">
        <f>($C$27+$C$29)/'Screening Tables'!$E$34*C993</f>
        <v>38.644799999999996</v>
      </c>
    </row>
    <row r="994" spans="3:5" x14ac:dyDescent="0.25">
      <c r="C994" s="14">
        <f t="shared" si="17"/>
        <v>97100</v>
      </c>
      <c r="D994" s="14">
        <f>($C$23+$C$25)/'Screening Tables'!$E$34*C994</f>
        <v>1.5040790000000002</v>
      </c>
      <c r="E994" s="14">
        <f>($C$27+$C$29)/'Screening Tables'!$E$34*C994</f>
        <v>38.684639999999995</v>
      </c>
    </row>
    <row r="995" spans="3:5" x14ac:dyDescent="0.25">
      <c r="C995" s="14">
        <f t="shared" si="17"/>
        <v>97200</v>
      </c>
      <c r="D995" s="14">
        <f>($C$23+$C$25)/'Screening Tables'!$E$34*C995</f>
        <v>1.5056280000000002</v>
      </c>
      <c r="E995" s="14">
        <f>($C$27+$C$29)/'Screening Tables'!$E$34*C995</f>
        <v>38.72448</v>
      </c>
    </row>
    <row r="996" spans="3:5" x14ac:dyDescent="0.25">
      <c r="C996" s="14">
        <f t="shared" si="17"/>
        <v>97300</v>
      </c>
      <c r="D996" s="14">
        <f>($C$23+$C$25)/'Screening Tables'!$E$34*C996</f>
        <v>1.5071770000000002</v>
      </c>
      <c r="E996" s="14">
        <f>($C$27+$C$29)/'Screening Tables'!$E$34*C996</f>
        <v>38.764319999999998</v>
      </c>
    </row>
    <row r="997" spans="3:5" x14ac:dyDescent="0.25">
      <c r="C997" s="14">
        <f t="shared" si="17"/>
        <v>97400</v>
      </c>
      <c r="D997" s="14">
        <f>($C$23+$C$25)/'Screening Tables'!$E$34*C997</f>
        <v>1.5087260000000002</v>
      </c>
      <c r="E997" s="14">
        <f>($C$27+$C$29)/'Screening Tables'!$E$34*C997</f>
        <v>38.804159999999996</v>
      </c>
    </row>
    <row r="998" spans="3:5" x14ac:dyDescent="0.25">
      <c r="C998" s="14">
        <f t="shared" si="17"/>
        <v>97500</v>
      </c>
      <c r="D998" s="14">
        <f>($C$23+$C$25)/'Screening Tables'!$E$34*C998</f>
        <v>1.5102750000000003</v>
      </c>
      <c r="E998" s="14">
        <f>($C$27+$C$29)/'Screening Tables'!$E$34*C998</f>
        <v>38.844000000000001</v>
      </c>
    </row>
    <row r="999" spans="3:5" x14ac:dyDescent="0.25">
      <c r="C999" s="14">
        <f t="shared" si="17"/>
        <v>97600</v>
      </c>
      <c r="D999" s="14">
        <f>($C$23+$C$25)/'Screening Tables'!$E$34*C999</f>
        <v>1.5118240000000003</v>
      </c>
      <c r="E999" s="14">
        <f>($C$27+$C$29)/'Screening Tables'!$E$34*C999</f>
        <v>38.883839999999999</v>
      </c>
    </row>
    <row r="1000" spans="3:5" x14ac:dyDescent="0.25">
      <c r="C1000" s="14">
        <f t="shared" si="17"/>
        <v>97700</v>
      </c>
      <c r="D1000" s="14">
        <f>($C$23+$C$25)/'Screening Tables'!$E$34*C1000</f>
        <v>1.5133730000000003</v>
      </c>
      <c r="E1000" s="14">
        <f>($C$27+$C$29)/'Screening Tables'!$E$34*C1000</f>
        <v>38.923679999999997</v>
      </c>
    </row>
    <row r="1001" spans="3:5" x14ac:dyDescent="0.25">
      <c r="C1001" s="14">
        <f t="shared" si="17"/>
        <v>97800</v>
      </c>
      <c r="D1001" s="14">
        <f>($C$23+$C$25)/'Screening Tables'!$E$34*C1001</f>
        <v>1.5149220000000003</v>
      </c>
      <c r="E1001" s="14">
        <f>($C$27+$C$29)/'Screening Tables'!$E$34*C1001</f>
        <v>38.963519999999995</v>
      </c>
    </row>
    <row r="1002" spans="3:5" x14ac:dyDescent="0.25">
      <c r="C1002" s="14">
        <f t="shared" si="17"/>
        <v>97900</v>
      </c>
      <c r="D1002" s="14">
        <f>($C$23+$C$25)/'Screening Tables'!$E$34*C1002</f>
        <v>1.5164710000000003</v>
      </c>
      <c r="E1002" s="14">
        <f>($C$27+$C$29)/'Screening Tables'!$E$34*C1002</f>
        <v>39.003360000000001</v>
      </c>
    </row>
    <row r="1003" spans="3:5" x14ac:dyDescent="0.25">
      <c r="C1003" s="14">
        <f t="shared" si="17"/>
        <v>98000</v>
      </c>
      <c r="D1003" s="14">
        <f>($C$23+$C$25)/'Screening Tables'!$E$34*C1003</f>
        <v>1.5180200000000001</v>
      </c>
      <c r="E1003" s="14">
        <f>($C$27+$C$29)/'Screening Tables'!$E$34*C1003</f>
        <v>39.043199999999999</v>
      </c>
    </row>
    <row r="1004" spans="3:5" x14ac:dyDescent="0.25">
      <c r="C1004" s="14">
        <f t="shared" si="17"/>
        <v>98100</v>
      </c>
      <c r="D1004" s="14">
        <f>($C$23+$C$25)/'Screening Tables'!$E$34*C1004</f>
        <v>1.5195690000000002</v>
      </c>
      <c r="E1004" s="14">
        <f>($C$27+$C$29)/'Screening Tables'!$E$34*C1004</f>
        <v>39.083039999999997</v>
      </c>
    </row>
    <row r="1005" spans="3:5" x14ac:dyDescent="0.25">
      <c r="C1005" s="14">
        <f t="shared" si="17"/>
        <v>98200</v>
      </c>
      <c r="D1005" s="14">
        <f>($C$23+$C$25)/'Screening Tables'!$E$34*C1005</f>
        <v>1.5211180000000002</v>
      </c>
      <c r="E1005" s="14">
        <f>($C$27+$C$29)/'Screening Tables'!$E$34*C1005</f>
        <v>39.122879999999995</v>
      </c>
    </row>
    <row r="1006" spans="3:5" x14ac:dyDescent="0.25">
      <c r="C1006" s="14">
        <f t="shared" si="17"/>
        <v>98300</v>
      </c>
      <c r="D1006" s="14">
        <f>($C$23+$C$25)/'Screening Tables'!$E$34*C1006</f>
        <v>1.5226670000000002</v>
      </c>
      <c r="E1006" s="14">
        <f>($C$27+$C$29)/'Screening Tables'!$E$34*C1006</f>
        <v>39.16272</v>
      </c>
    </row>
    <row r="1007" spans="3:5" x14ac:dyDescent="0.25">
      <c r="C1007" s="14">
        <f t="shared" si="17"/>
        <v>98400</v>
      </c>
      <c r="D1007" s="14">
        <f>($C$23+$C$25)/'Screening Tables'!$E$34*C1007</f>
        <v>1.5242160000000002</v>
      </c>
      <c r="E1007" s="14">
        <f>($C$27+$C$29)/'Screening Tables'!$E$34*C1007</f>
        <v>39.202559999999998</v>
      </c>
    </row>
    <row r="1008" spans="3:5" x14ac:dyDescent="0.25">
      <c r="C1008" s="14">
        <f t="shared" si="17"/>
        <v>98500</v>
      </c>
      <c r="D1008" s="14">
        <f>($C$23+$C$25)/'Screening Tables'!$E$34*C1008</f>
        <v>1.5257650000000003</v>
      </c>
      <c r="E1008" s="14">
        <f>($C$27+$C$29)/'Screening Tables'!$E$34*C1008</f>
        <v>39.242399999999996</v>
      </c>
    </row>
    <row r="1009" spans="3:5" x14ac:dyDescent="0.25">
      <c r="C1009" s="14">
        <f t="shared" si="17"/>
        <v>98600</v>
      </c>
      <c r="D1009" s="14">
        <f>($C$23+$C$25)/'Screening Tables'!$E$34*C1009</f>
        <v>1.5273140000000003</v>
      </c>
      <c r="E1009" s="14">
        <f>($C$27+$C$29)/'Screening Tables'!$E$34*C1009</f>
        <v>39.282240000000002</v>
      </c>
    </row>
    <row r="1010" spans="3:5" x14ac:dyDescent="0.25">
      <c r="C1010" s="14">
        <f t="shared" si="17"/>
        <v>98700</v>
      </c>
      <c r="D1010" s="14">
        <f>($C$23+$C$25)/'Screening Tables'!$E$34*C1010</f>
        <v>1.5288630000000003</v>
      </c>
      <c r="E1010" s="14">
        <f>($C$27+$C$29)/'Screening Tables'!$E$34*C1010</f>
        <v>39.32208</v>
      </c>
    </row>
    <row r="1011" spans="3:5" x14ac:dyDescent="0.25">
      <c r="C1011" s="14">
        <f t="shared" si="17"/>
        <v>98800</v>
      </c>
      <c r="D1011" s="14">
        <f>($C$23+$C$25)/'Screening Tables'!$E$34*C1011</f>
        <v>1.5304120000000003</v>
      </c>
      <c r="E1011" s="14">
        <f>($C$27+$C$29)/'Screening Tables'!$E$34*C1011</f>
        <v>39.361919999999998</v>
      </c>
    </row>
    <row r="1012" spans="3:5" x14ac:dyDescent="0.25">
      <c r="C1012" s="14">
        <f t="shared" si="17"/>
        <v>98900</v>
      </c>
      <c r="D1012" s="14">
        <f>($C$23+$C$25)/'Screening Tables'!$E$34*C1012</f>
        <v>1.5319610000000004</v>
      </c>
      <c r="E1012" s="14">
        <f>($C$27+$C$29)/'Screening Tables'!$E$34*C1012</f>
        <v>39.401759999999996</v>
      </c>
    </row>
    <row r="1013" spans="3:5" x14ac:dyDescent="0.25">
      <c r="C1013" s="14">
        <f t="shared" si="17"/>
        <v>99000</v>
      </c>
      <c r="D1013" s="14">
        <f>($C$23+$C$25)/'Screening Tables'!$E$34*C1013</f>
        <v>1.5335100000000002</v>
      </c>
      <c r="E1013" s="14">
        <f>($C$27+$C$29)/'Screening Tables'!$E$34*C1013</f>
        <v>39.441600000000001</v>
      </c>
    </row>
    <row r="1014" spans="3:5" x14ac:dyDescent="0.25">
      <c r="C1014" s="14">
        <f t="shared" si="17"/>
        <v>99100</v>
      </c>
      <c r="D1014" s="14">
        <f>($C$23+$C$25)/'Screening Tables'!$E$34*C1014</f>
        <v>1.5350590000000002</v>
      </c>
      <c r="E1014" s="14">
        <f>($C$27+$C$29)/'Screening Tables'!$E$34*C1014</f>
        <v>39.481439999999999</v>
      </c>
    </row>
    <row r="1015" spans="3:5" x14ac:dyDescent="0.25">
      <c r="C1015" s="14">
        <f t="shared" si="17"/>
        <v>99200</v>
      </c>
      <c r="D1015" s="14">
        <f>($C$23+$C$25)/'Screening Tables'!$E$34*C1015</f>
        <v>1.5366080000000002</v>
      </c>
      <c r="E1015" s="14">
        <f>($C$27+$C$29)/'Screening Tables'!$E$34*C1015</f>
        <v>39.521279999999997</v>
      </c>
    </row>
    <row r="1016" spans="3:5" x14ac:dyDescent="0.25">
      <c r="C1016" s="14">
        <f t="shared" si="17"/>
        <v>99300</v>
      </c>
      <c r="D1016" s="14">
        <f>($C$23+$C$25)/'Screening Tables'!$E$34*C1016</f>
        <v>1.5381570000000002</v>
      </c>
      <c r="E1016" s="14">
        <f>($C$27+$C$29)/'Screening Tables'!$E$34*C1016</f>
        <v>39.561119999999995</v>
      </c>
    </row>
    <row r="1017" spans="3:5" x14ac:dyDescent="0.25">
      <c r="C1017" s="14">
        <f t="shared" si="17"/>
        <v>99400</v>
      </c>
      <c r="D1017" s="14">
        <f>($C$23+$C$25)/'Screening Tables'!$E$34*C1017</f>
        <v>1.5397060000000002</v>
      </c>
      <c r="E1017" s="14">
        <f>($C$27+$C$29)/'Screening Tables'!$E$34*C1017</f>
        <v>39.600960000000001</v>
      </c>
    </row>
    <row r="1018" spans="3:5" x14ac:dyDescent="0.25">
      <c r="C1018" s="14">
        <f t="shared" si="17"/>
        <v>99500</v>
      </c>
      <c r="D1018" s="14">
        <f>($C$23+$C$25)/'Screening Tables'!$E$34*C1018</f>
        <v>1.5412550000000003</v>
      </c>
      <c r="E1018" s="14">
        <f>($C$27+$C$29)/'Screening Tables'!$E$34*C1018</f>
        <v>39.640799999999999</v>
      </c>
    </row>
    <row r="1019" spans="3:5" x14ac:dyDescent="0.25">
      <c r="C1019" s="14">
        <f t="shared" si="17"/>
        <v>99600</v>
      </c>
      <c r="D1019" s="14">
        <f>($C$23+$C$25)/'Screening Tables'!$E$34*C1019</f>
        <v>1.5428040000000003</v>
      </c>
      <c r="E1019" s="14">
        <f>($C$27+$C$29)/'Screening Tables'!$E$34*C1019</f>
        <v>39.680639999999997</v>
      </c>
    </row>
    <row r="1020" spans="3:5" x14ac:dyDescent="0.25">
      <c r="C1020" s="14">
        <f t="shared" si="17"/>
        <v>99700</v>
      </c>
      <c r="D1020" s="14">
        <f>($C$23+$C$25)/'Screening Tables'!$E$34*C1020</f>
        <v>1.5443530000000003</v>
      </c>
      <c r="E1020" s="14">
        <f>($C$27+$C$29)/'Screening Tables'!$E$34*C1020</f>
        <v>39.720479999999995</v>
      </c>
    </row>
    <row r="1021" spans="3:5" x14ac:dyDescent="0.25">
      <c r="C1021" s="14">
        <f t="shared" si="17"/>
        <v>99800</v>
      </c>
      <c r="D1021" s="14">
        <f>($C$23+$C$25)/'Screening Tables'!$E$34*C1021</f>
        <v>1.5459020000000003</v>
      </c>
      <c r="E1021" s="14">
        <f>($C$27+$C$29)/'Screening Tables'!$E$34*C1021</f>
        <v>39.76032</v>
      </c>
    </row>
    <row r="1022" spans="3:5" x14ac:dyDescent="0.25">
      <c r="C1022" s="14">
        <f t="shared" si="17"/>
        <v>99900</v>
      </c>
      <c r="D1022" s="14">
        <f>($C$23+$C$25)/'Screening Tables'!$E$34*C1022</f>
        <v>1.5474510000000004</v>
      </c>
      <c r="E1022" s="14">
        <f>($C$27+$C$29)/'Screening Tables'!$E$34*C1022</f>
        <v>39.800159999999998</v>
      </c>
    </row>
    <row r="1023" spans="3:5" x14ac:dyDescent="0.25">
      <c r="C1023" s="14">
        <f t="shared" si="17"/>
        <v>100000</v>
      </c>
      <c r="D1023" s="14">
        <f>($C$23+$C$25)/'Screening Tables'!$E$34*C1023</f>
        <v>1.5490000000000002</v>
      </c>
      <c r="E1023" s="14">
        <f>($C$27+$C$29)/'Screening Tables'!$E$34*C1023</f>
        <v>39.839999999999996</v>
      </c>
    </row>
  </sheetData>
  <sheetProtection password="C536" sheet="1" objects="1" scenarios="1"/>
  <protectedRanges>
    <protectedRange sqref="A3:A17 C3:I17 B3:B14 B16:B17 G19 B26:C26 B22:D22 H22:I22 J19:J27" name="Range1"/>
  </protectedRanges>
  <sortState ref="A3:C11">
    <sortCondition ref="B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Screening Tables</vt:lpstr>
      <vt:lpst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Milando</dc:creator>
  <cp:lastModifiedBy>Alison Kirk</cp:lastModifiedBy>
  <cp:lastPrinted>2015-02-04T19:24:29Z</cp:lastPrinted>
  <dcterms:created xsi:type="dcterms:W3CDTF">2014-01-16T19:53:08Z</dcterms:created>
  <dcterms:modified xsi:type="dcterms:W3CDTF">2015-04-16T16:06:39Z</dcterms:modified>
</cp:coreProperties>
</file>